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20" tabRatio="876"/>
  </bookViews>
  <sheets>
    <sheet name="1.2020年一般公共预算收入" sheetId="1" r:id="rId1"/>
    <sheet name="2.2020年一般公共预算支出 " sheetId="2" r:id="rId2"/>
    <sheet name="3.2020政府性基金预算收入" sheetId="3" r:id="rId3"/>
    <sheet name="4.2020政府性基金预算支出" sheetId="4" r:id="rId4"/>
  </sheets>
  <externalReferences>
    <externalReference r:id="rId5"/>
    <externalReference r:id="rId6"/>
    <externalReference r:id="rId7"/>
    <externalReference r:id="rId8"/>
  </externalReferences>
  <definedNames>
    <definedName name="\d" localSheetId="0">#REF!</definedName>
    <definedName name="\d" localSheetId="2">#REF!</definedName>
    <definedName name="\d" localSheetId="3">#REF!</definedName>
    <definedName name="\d">#REF!</definedName>
    <definedName name="\P" localSheetId="0">#REF!</definedName>
    <definedName name="\P" localSheetId="2">#REF!</definedName>
    <definedName name="\P">#REF!</definedName>
    <definedName name="\x" localSheetId="0">#REF!</definedName>
    <definedName name="\x" localSheetId="2">#REF!</definedName>
    <definedName name="\x" localSheetId="3">#REF!</definedName>
    <definedName name="\x">#REF!</definedName>
    <definedName name="\z">#N/A</definedName>
    <definedName name="_Key1" localSheetId="0" hidden="1">#REF!</definedName>
    <definedName name="_Key1" localSheetId="2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hidden="1">#REF!</definedName>
    <definedName name="A">#N/A</definedName>
    <definedName name="B">#N/A</definedName>
    <definedName name="Database" localSheetId="0" hidden="1">#REF!</definedName>
    <definedName name="Database" localSheetId="2" hidden="1">#REF!</definedName>
    <definedName name="Database" localSheetId="3" hidden="1">#REF!</definedName>
    <definedName name="Database" hidden="1">#REF!</definedName>
    <definedName name="gxxe2003">[1]P1012001!$A$6:$E$117</definedName>
    <definedName name="hhh" localSheetId="0">'[4]Mp-team 1'!#REF!</definedName>
    <definedName name="hhh" localSheetId="2">'[4]Mp-team 1'!#REF!</definedName>
    <definedName name="hhh">'[2]Mp-team 1'!#REF!</definedName>
    <definedName name="_xlnm.Print_Area">#N/A</definedName>
    <definedName name="_xlnm.Print_Titles" localSheetId="1">'2.2020年一般公共预算支出 '!$1:$4</definedName>
    <definedName name="_xlnm.Print_Titles" localSheetId="3">'4.2020政府性基金预算支出'!$1:$4</definedName>
    <definedName name="_xlnm.Print_Titles" hidden="1">#N/A</definedName>
    <definedName name="安徽" localSheetId="0">#REF!</definedName>
    <definedName name="安徽" localSheetId="2">#REF!</definedName>
    <definedName name="安徽">#REF!</definedName>
    <definedName name="北京" localSheetId="0">#REF!</definedName>
    <definedName name="北京" localSheetId="2">#REF!</definedName>
    <definedName name="北京">#REF!</definedName>
    <definedName name="大连" localSheetId="0">#REF!</definedName>
    <definedName name="大连" localSheetId="2">#REF!</definedName>
    <definedName name="大连">#REF!</definedName>
    <definedName name="第三批">#N/A</definedName>
    <definedName name="福建" localSheetId="0">#REF!</definedName>
    <definedName name="福建" localSheetId="2">#REF!</definedName>
    <definedName name="福建">#REF!</definedName>
    <definedName name="福建地区" localSheetId="0">#REF!</definedName>
    <definedName name="福建地区" localSheetId="2">#REF!</definedName>
    <definedName name="福建地区">#REF!</definedName>
    <definedName name="附表" localSheetId="0">#REF!</definedName>
    <definedName name="附表" localSheetId="2">#REF!</definedName>
    <definedName name="附表" localSheetId="3">#REF!</definedName>
    <definedName name="附表">#REF!</definedName>
    <definedName name="广东" localSheetId="0">#REF!</definedName>
    <definedName name="广东" localSheetId="2">#REF!</definedName>
    <definedName name="广东">#REF!</definedName>
    <definedName name="广东地区" localSheetId="0">#REF!</definedName>
    <definedName name="广东地区" localSheetId="2">#REF!</definedName>
    <definedName name="广东地区">#REF!</definedName>
    <definedName name="广西" localSheetId="0">#REF!</definedName>
    <definedName name="广西" localSheetId="2">#REF!</definedName>
    <definedName name="广西">#REF!</definedName>
    <definedName name="贵州" localSheetId="0">#REF!</definedName>
    <definedName name="贵州" localSheetId="2">#REF!</definedName>
    <definedName name="贵州">#REF!</definedName>
    <definedName name="海南" localSheetId="0">#REF!</definedName>
    <definedName name="海南" localSheetId="2">#REF!</definedName>
    <definedName name="海南">#REF!</definedName>
    <definedName name="河北" localSheetId="0">#REF!</definedName>
    <definedName name="河北" localSheetId="2">#REF!</definedName>
    <definedName name="河北">#REF!</definedName>
    <definedName name="河南" localSheetId="0">#REF!</definedName>
    <definedName name="河南" localSheetId="2">#REF!</definedName>
    <definedName name="河南">#REF!</definedName>
    <definedName name="黑龙江" localSheetId="0">#REF!</definedName>
    <definedName name="黑龙江" localSheetId="2">#REF!</definedName>
    <definedName name="黑龙江">#REF!</definedName>
    <definedName name="湖北" localSheetId="0">#REF!</definedName>
    <definedName name="湖北" localSheetId="2">#REF!</definedName>
    <definedName name="湖北">#REF!</definedName>
    <definedName name="湖南" localSheetId="0">#REF!</definedName>
    <definedName name="湖南" localSheetId="2">#REF!</definedName>
    <definedName name="湖南">#REF!</definedName>
    <definedName name="汇率" localSheetId="0">#REF!</definedName>
    <definedName name="汇率" localSheetId="2">#REF!</definedName>
    <definedName name="汇率">#REF!</definedName>
    <definedName name="吉林" localSheetId="0">#REF!</definedName>
    <definedName name="吉林" localSheetId="2">#REF!</definedName>
    <definedName name="吉林">#REF!</definedName>
    <definedName name="江苏" localSheetId="0">#REF!</definedName>
    <definedName name="江苏" localSheetId="2">#REF!</definedName>
    <definedName name="江苏">#REF!</definedName>
    <definedName name="江西" localSheetId="0">#REF!</definedName>
    <definedName name="江西" localSheetId="2">#REF!</definedName>
    <definedName name="江西">#REF!</definedName>
    <definedName name="辽宁" localSheetId="0">#REF!</definedName>
    <definedName name="辽宁" localSheetId="2">#REF!</definedName>
    <definedName name="辽宁">#REF!</definedName>
    <definedName name="辽宁地区" localSheetId="0">#REF!</definedName>
    <definedName name="辽宁地区" localSheetId="2">#REF!</definedName>
    <definedName name="辽宁地区">#REF!</definedName>
    <definedName name="内蒙" localSheetId="0">#REF!</definedName>
    <definedName name="内蒙" localSheetId="2">#REF!</definedName>
    <definedName name="内蒙">#REF!</definedName>
    <definedName name="宁波" localSheetId="0">#REF!</definedName>
    <definedName name="宁波" localSheetId="2">#REF!</definedName>
    <definedName name="宁波">#REF!</definedName>
    <definedName name="宁夏" localSheetId="0">#REF!</definedName>
    <definedName name="宁夏" localSheetId="2">#REF!</definedName>
    <definedName name="宁夏">#REF!</definedName>
    <definedName name="青岛" localSheetId="0">#REF!</definedName>
    <definedName name="青岛" localSheetId="2">#REF!</definedName>
    <definedName name="青岛">#REF!</definedName>
    <definedName name="青海" localSheetId="0">#REF!</definedName>
    <definedName name="青海" localSheetId="2">#REF!</definedName>
    <definedName name="青海">#REF!</definedName>
    <definedName name="全国收入累计">#N/A</definedName>
    <definedName name="厦门" localSheetId="0">#REF!</definedName>
    <definedName name="厦门" localSheetId="2">#REF!</definedName>
    <definedName name="厦门">#REF!</definedName>
    <definedName name="山东" localSheetId="0">#REF!</definedName>
    <definedName name="山东" localSheetId="2">#REF!</definedName>
    <definedName name="山东">#REF!</definedName>
    <definedName name="山东地区" localSheetId="0">#REF!</definedName>
    <definedName name="山东地区" localSheetId="2">#REF!</definedName>
    <definedName name="山东地区">#REF!</definedName>
    <definedName name="山西" localSheetId="0">#REF!</definedName>
    <definedName name="山西" localSheetId="2">#REF!</definedName>
    <definedName name="山西">#REF!</definedName>
    <definedName name="陕西" localSheetId="0">#REF!</definedName>
    <definedName name="陕西" localSheetId="2">#REF!</definedName>
    <definedName name="陕西">#REF!</definedName>
    <definedName name="上海" localSheetId="0">#REF!</definedName>
    <definedName name="上海" localSheetId="2">#REF!</definedName>
    <definedName name="上海">#REF!</definedName>
    <definedName name="深圳" localSheetId="0">#REF!</definedName>
    <definedName name="深圳" localSheetId="2">#REF!</definedName>
    <definedName name="深圳">#REF!</definedName>
    <definedName name="生产列1" localSheetId="0">#REF!</definedName>
    <definedName name="生产列1" localSheetId="2">#REF!</definedName>
    <definedName name="生产列1">#REF!</definedName>
    <definedName name="生产列11" localSheetId="0">#REF!</definedName>
    <definedName name="生产列11" localSheetId="2">#REF!</definedName>
    <definedName name="生产列11">#REF!</definedName>
    <definedName name="生产列15" localSheetId="0">#REF!</definedName>
    <definedName name="生产列15" localSheetId="2">#REF!</definedName>
    <definedName name="生产列15">#REF!</definedName>
    <definedName name="生产列16" localSheetId="0">#REF!</definedName>
    <definedName name="生产列16" localSheetId="2">#REF!</definedName>
    <definedName name="生产列16">#REF!</definedName>
    <definedName name="生产列17" localSheetId="0">#REF!</definedName>
    <definedName name="生产列17" localSheetId="2">#REF!</definedName>
    <definedName name="生产列17">#REF!</definedName>
    <definedName name="生产列19" localSheetId="0">#REF!</definedName>
    <definedName name="生产列19" localSheetId="2">#REF!</definedName>
    <definedName name="生产列19">#REF!</definedName>
    <definedName name="生产列2" localSheetId="0">#REF!</definedName>
    <definedName name="生产列2" localSheetId="2">#REF!</definedName>
    <definedName name="生产列2">#REF!</definedName>
    <definedName name="生产列20" localSheetId="0">#REF!</definedName>
    <definedName name="生产列20" localSheetId="2">#REF!</definedName>
    <definedName name="生产列20">#REF!</definedName>
    <definedName name="生产列3" localSheetId="0">#REF!</definedName>
    <definedName name="生产列3" localSheetId="2">#REF!</definedName>
    <definedName name="生产列3">#REF!</definedName>
    <definedName name="生产列4" localSheetId="0">#REF!</definedName>
    <definedName name="生产列4" localSheetId="2">#REF!</definedName>
    <definedName name="生产列4">#REF!</definedName>
    <definedName name="生产列5" localSheetId="0">#REF!</definedName>
    <definedName name="生产列5" localSheetId="2">#REF!</definedName>
    <definedName name="生产列5">#REF!</definedName>
    <definedName name="生产列6" localSheetId="0">#REF!</definedName>
    <definedName name="生产列6" localSheetId="2">#REF!</definedName>
    <definedName name="生产列6">#REF!</definedName>
    <definedName name="生产列7" localSheetId="0">#REF!</definedName>
    <definedName name="生产列7" localSheetId="2">#REF!</definedName>
    <definedName name="生产列7">#REF!</definedName>
    <definedName name="生产列8" localSheetId="0">#REF!</definedName>
    <definedName name="生产列8" localSheetId="2">#REF!</definedName>
    <definedName name="生产列8">#REF!</definedName>
    <definedName name="生产列9" localSheetId="0">#REF!</definedName>
    <definedName name="生产列9" localSheetId="2">#REF!</definedName>
    <definedName name="生产列9">#REF!</definedName>
    <definedName name="生产期" localSheetId="0">#REF!</definedName>
    <definedName name="生产期" localSheetId="2">#REF!</definedName>
    <definedName name="生产期">#REF!</definedName>
    <definedName name="生产期1" localSheetId="0">#REF!</definedName>
    <definedName name="生产期1" localSheetId="2">#REF!</definedName>
    <definedName name="生产期1">#REF!</definedName>
    <definedName name="生产期11" localSheetId="0">#REF!</definedName>
    <definedName name="生产期11" localSheetId="2">#REF!</definedName>
    <definedName name="生产期11">#REF!</definedName>
    <definedName name="生产期15" localSheetId="0">#REF!</definedName>
    <definedName name="生产期15" localSheetId="2">#REF!</definedName>
    <definedName name="生产期15">#REF!</definedName>
    <definedName name="生产期16" localSheetId="0">#REF!</definedName>
    <definedName name="生产期16" localSheetId="2">#REF!</definedName>
    <definedName name="生产期16">#REF!</definedName>
    <definedName name="生产期17" localSheetId="0">#REF!</definedName>
    <definedName name="生产期17" localSheetId="2">#REF!</definedName>
    <definedName name="生产期17">#REF!</definedName>
    <definedName name="生产期19" localSheetId="0">#REF!</definedName>
    <definedName name="生产期19" localSheetId="2">#REF!</definedName>
    <definedName name="生产期19">#REF!</definedName>
    <definedName name="生产期2" localSheetId="0">#REF!</definedName>
    <definedName name="生产期2" localSheetId="2">#REF!</definedName>
    <definedName name="生产期2">#REF!</definedName>
    <definedName name="生产期20" localSheetId="0">#REF!</definedName>
    <definedName name="生产期20" localSheetId="2">#REF!</definedName>
    <definedName name="生产期20">#REF!</definedName>
    <definedName name="生产期3" localSheetId="0">#REF!</definedName>
    <definedName name="生产期3" localSheetId="2">#REF!</definedName>
    <definedName name="生产期3">#REF!</definedName>
    <definedName name="生产期4" localSheetId="0">#REF!</definedName>
    <definedName name="生产期4" localSheetId="2">#REF!</definedName>
    <definedName name="生产期4">#REF!</definedName>
    <definedName name="生产期5" localSheetId="0">#REF!</definedName>
    <definedName name="生产期5" localSheetId="2">#REF!</definedName>
    <definedName name="生产期5">#REF!</definedName>
    <definedName name="生产期6" localSheetId="0">#REF!</definedName>
    <definedName name="生产期6" localSheetId="2">#REF!</definedName>
    <definedName name="生产期6">#REF!</definedName>
    <definedName name="生产期7" localSheetId="0">#REF!</definedName>
    <definedName name="生产期7" localSheetId="2">#REF!</definedName>
    <definedName name="生产期7">#REF!</definedName>
    <definedName name="生产期8" localSheetId="0">#REF!</definedName>
    <definedName name="生产期8" localSheetId="2">#REF!</definedName>
    <definedName name="生产期8">#REF!</definedName>
    <definedName name="生产期9" localSheetId="0">#REF!</definedName>
    <definedName name="生产期9" localSheetId="2">#REF!</definedName>
    <definedName name="生产期9">#REF!</definedName>
    <definedName name="省级">#N/A</definedName>
    <definedName name="四川" localSheetId="0">#REF!</definedName>
    <definedName name="四川" localSheetId="2">#REF!</definedName>
    <definedName name="四川">#REF!</definedName>
    <definedName name="天津" localSheetId="0">#REF!</definedName>
    <definedName name="天津" localSheetId="2">#REF!</definedName>
    <definedName name="天津">#REF!</definedName>
    <definedName name="西藏" localSheetId="0">#REF!</definedName>
    <definedName name="西藏" localSheetId="2">#REF!</definedName>
    <definedName name="西藏">#REF!</definedName>
    <definedName name="新疆" localSheetId="0">#REF!</definedName>
    <definedName name="新疆" localSheetId="2">#REF!</definedName>
    <definedName name="新疆">#REF!</definedName>
    <definedName name="云南" localSheetId="0">#REF!</definedName>
    <definedName name="云南" localSheetId="2">#REF!</definedName>
    <definedName name="云南">#REF!</definedName>
    <definedName name="浙江" localSheetId="0">#REF!</definedName>
    <definedName name="浙江" localSheetId="2">#REF!</definedName>
    <definedName name="浙江">#REF!</definedName>
    <definedName name="浙江地区" localSheetId="0">#REF!</definedName>
    <definedName name="浙江地区" localSheetId="2">#REF!</definedName>
    <definedName name="浙江地区">#REF!</definedName>
    <definedName name="重庆" localSheetId="0">#REF!</definedName>
    <definedName name="重庆" localSheetId="2">#REF!</definedName>
    <definedName name="重庆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<sst xmlns="http://schemas.openxmlformats.org/spreadsheetml/2006/main" count="121">
  <si>
    <t>表一</t>
  </si>
  <si>
    <t>2020年一般公共预算收入调整情况表</t>
  </si>
  <si>
    <t>单位：万元</t>
  </si>
  <si>
    <r>
      <t xml:space="preserve">项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目</t>
    </r>
  </si>
  <si>
    <t>年初预算数</t>
  </si>
  <si>
    <t>超收（或短收）</t>
  </si>
  <si>
    <t>调整预算数</t>
  </si>
  <si>
    <t>完成年预算%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</si>
  <si>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</si>
  <si>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</si>
  <si>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</si>
  <si>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</si>
  <si>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</si>
  <si>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</si>
  <si>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</si>
  <si>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</si>
  <si>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</si>
  <si>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</si>
  <si>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</si>
  <si>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烟叶税</t>
  </si>
  <si>
    <t>耕地占用税</t>
  </si>
  <si>
    <t>契税</t>
  </si>
  <si>
    <t>环境保护税</t>
  </si>
  <si>
    <t>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</si>
  <si>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</si>
  <si>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</si>
  <si>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</si>
  <si>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</si>
  <si>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</si>
  <si>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</si>
  <si>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合   计</t>
  </si>
  <si>
    <t>说明：年初预算数为县人代会批准的年初预算数。</t>
  </si>
  <si>
    <t>表二</t>
  </si>
  <si>
    <t>2020年一般公共预算支出调整情况表</t>
  </si>
  <si>
    <t>项 目</t>
  </si>
  <si>
    <t>新增上级转移支付补助补助</t>
  </si>
  <si>
    <t>政府性基金预算调入</t>
  </si>
  <si>
    <t>动支预备费</t>
  </si>
  <si>
    <t>动用上年结余（预算稳定调节基金）</t>
  </si>
  <si>
    <t>本年超收收入安排预算稳定调节基金</t>
  </si>
  <si>
    <t>抗疫特别国债</t>
  </si>
  <si>
    <t>新增债券安排支出</t>
  </si>
  <si>
    <t>科目调剂</t>
  </si>
  <si>
    <t>十五届人大四次会议批准</t>
  </si>
  <si>
    <t>较十五届人大四次会议调增（或调减）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</si>
  <si>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</si>
  <si>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</si>
  <si>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</si>
  <si>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</si>
  <si>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</si>
  <si>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</si>
  <si>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</si>
  <si>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</si>
  <si>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</si>
  <si>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</si>
  <si>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</si>
  <si>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</si>
  <si>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</si>
  <si>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</si>
  <si>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</si>
  <si>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</si>
  <si>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</si>
  <si>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</si>
  <si>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</si>
  <si>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</si>
  <si>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</si>
  <si>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</si>
  <si>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</si>
  <si>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预计上解上级支出</t>
  </si>
  <si>
    <t>本年超收收入安排</t>
  </si>
  <si>
    <t>合     计</t>
  </si>
  <si>
    <t>说明：1、年初预算数为县人代会批准预算数剔除调入资金后数据。
      2、调整预算数为年初预算加新增上级追加、调入资金、动支预备费、上年结余结转、抗疫特别国债、新增债券和科目调剂。</t>
  </si>
  <si>
    <t>表三</t>
  </si>
  <si>
    <t>2020年政府性基金预算收入调整情况表</t>
  </si>
  <si>
    <t>一、本年收入</t>
  </si>
  <si>
    <t>散装水泥专项资金收入</t>
  </si>
  <si>
    <t>新型墙体材料专项基金收入</t>
  </si>
  <si>
    <t>新增建设用地土地有偿使用费收入</t>
  </si>
  <si>
    <t>南水北调工程基金收入</t>
  </si>
  <si>
    <t>政府住房基金收入</t>
  </si>
  <si>
    <t>城市公用事业附加收入</t>
  </si>
  <si>
    <t>国有土地收益基金收入</t>
  </si>
  <si>
    <t>农业土地开发资金收入</t>
  </si>
  <si>
    <t>国有土地使用权出让金收入</t>
  </si>
  <si>
    <t>大中型水库库区基金收入</t>
  </si>
  <si>
    <t>彩票公益金收入</t>
  </si>
  <si>
    <t>城市基础设施配套费收入</t>
  </si>
  <si>
    <t>小型水库移民扶助基金收入</t>
  </si>
  <si>
    <t>污水处理费收入</t>
  </si>
  <si>
    <t>车辆通行费</t>
  </si>
  <si>
    <t>其他政府性基金收入</t>
  </si>
  <si>
    <t>表四</t>
  </si>
  <si>
    <t>2020年政府性基金预算支出调整情况表</t>
  </si>
  <si>
    <t>新增上级补助</t>
  </si>
  <si>
    <t>新增专项债券</t>
  </si>
  <si>
    <t>调出资金</t>
  </si>
  <si>
    <t>专项债券还本支出</t>
  </si>
  <si>
    <t>备注</t>
  </si>
  <si>
    <t xml:space="preserve">  国家电影事业发展专项资金支出</t>
  </si>
  <si>
    <t xml:space="preserve">   旅游发展基金支出</t>
  </si>
  <si>
    <t xml:space="preserve">  大中型水库移民后期扶持基金支出</t>
  </si>
  <si>
    <t xml:space="preserve">  小型水库移民扶助基金支出</t>
  </si>
  <si>
    <t xml:space="preserve">  政府住房基金支出</t>
  </si>
  <si>
    <t xml:space="preserve">  国有土地使用权出让收入安排的支出</t>
  </si>
  <si>
    <t xml:space="preserve">  国有土地收益基金支出</t>
  </si>
  <si>
    <t xml:space="preserve">  农业土地开发资金支出</t>
  </si>
  <si>
    <t xml:space="preserve">  新增建设用地有偿使用费安排的支出</t>
  </si>
  <si>
    <t xml:space="preserve">  城市基础设施配套费安排的支出</t>
  </si>
  <si>
    <t xml:space="preserve">   污水处理费对应专项债务收入安排的支出</t>
  </si>
  <si>
    <t xml:space="preserve">  棚户区改造专项债券收入安排的支出</t>
  </si>
  <si>
    <t xml:space="preserve">  新菜地开发建设基金支出</t>
  </si>
  <si>
    <t xml:space="preserve">  大中型水库库区基金支出</t>
  </si>
  <si>
    <t xml:space="preserve">  车辆通行费安排的支出</t>
  </si>
  <si>
    <t xml:space="preserve">  其他政府性基金及对应专项债务收入安排的支出</t>
  </si>
  <si>
    <t xml:space="preserve">  彩票公益金安排的支出</t>
  </si>
  <si>
    <t xml:space="preserve">  棚户区改造专项债券付息支出</t>
  </si>
  <si>
    <t xml:space="preserve">  其他地方自行试点项目收益专项债券付息支出</t>
  </si>
  <si>
    <t>抗疫特别国债安排的支出</t>
  </si>
  <si>
    <t xml:space="preserve">  基础设施建设</t>
  </si>
  <si>
    <t xml:space="preserve">  抗疫相关支出</t>
  </si>
  <si>
    <t>合    计</t>
  </si>
</sst>
</file>

<file path=xl/styles.xml><?xml version="1.0" encoding="utf-8"?>
<styleSheet xmlns="http://schemas.openxmlformats.org/spreadsheetml/2006/main">
  <numFmts count="2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$#,##0.00;\(\$#,##0.00\)"/>
    <numFmt numFmtId="177" formatCode="_(&quot;$&quot;* #,##0.00_);_(&quot;$&quot;* \(#,##0.00\);_(&quot;$&quot;* &quot;-&quot;??_);_(@_)"/>
    <numFmt numFmtId="178" formatCode="_-* #,##0.00_$_-;\-* #,##0.00_$_-;_-* &quot;-&quot;??_$_-;_-@_-"/>
    <numFmt numFmtId="179" formatCode="\$#,##0;\(\$#,##0\)"/>
    <numFmt numFmtId="180" formatCode="yyyy&quot;年&quot;m&quot;月&quot;d&quot;日&quot;;@"/>
    <numFmt numFmtId="181" formatCode="#,##0;\(#,##0\)"/>
    <numFmt numFmtId="182" formatCode="_-* #,##0&quot;$&quot;_-;\-* #,##0&quot;$&quot;_-;_-* &quot;-&quot;&quot;$&quot;_-;_-@_-"/>
    <numFmt numFmtId="183" formatCode="0;_琀"/>
    <numFmt numFmtId="184" formatCode="#,##0.0"/>
    <numFmt numFmtId="185" formatCode="#,##0_ "/>
    <numFmt numFmtId="186" formatCode="#,##0;\-#,##0;&quot;-&quot;"/>
    <numFmt numFmtId="187" formatCode="_-&quot;$&quot;* #,##0_-;\-&quot;$&quot;* #,##0_-;_-&quot;$&quot;* &quot;-&quot;_-;_-@_-"/>
    <numFmt numFmtId="188" formatCode="0_);[Red]\(0\)"/>
    <numFmt numFmtId="189" formatCode="_-* #,##0.00&quot;$&quot;_-;\-* #,##0.00&quot;$&quot;_-;_-* &quot;-&quot;??&quot;$&quot;_-;_-@_-"/>
    <numFmt numFmtId="190" formatCode="0.0"/>
    <numFmt numFmtId="191" formatCode="_-* #,##0_$_-;\-* #,##0_$_-;_-* &quot;-&quot;_$_-;_-@_-"/>
    <numFmt numFmtId="192" formatCode="#,##0_);[Red]\(#,##0\)"/>
    <numFmt numFmtId="193" formatCode="0_ "/>
  </numFmts>
  <fonts count="51">
    <font>
      <sz val="12"/>
      <name val="宋体"/>
      <charset val="134"/>
    </font>
    <font>
      <sz val="12"/>
      <color indexed="8"/>
      <name val="宋体"/>
      <charset val="134"/>
    </font>
    <font>
      <sz val="11"/>
      <color indexed="62"/>
      <name val="微软雅黑"/>
      <family val="2"/>
      <charset val="134"/>
    </font>
    <font>
      <b/>
      <sz val="12"/>
      <color indexed="8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微软雅黑"/>
      <family val="2"/>
      <charset val="134"/>
    </font>
    <font>
      <sz val="11"/>
      <color indexed="20"/>
      <name val="微软雅黑"/>
      <family val="2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17"/>
      <name val="宋体"/>
      <charset val="134"/>
    </font>
    <font>
      <sz val="12"/>
      <name val="바탕체"/>
      <family val="3"/>
      <charset val="134"/>
    </font>
    <font>
      <b/>
      <sz val="15"/>
      <color indexed="56"/>
      <name val="微软雅黑"/>
      <family val="2"/>
      <charset val="134"/>
    </font>
    <font>
      <sz val="10"/>
      <name val="Arial"/>
      <family val="2"/>
      <charset val="0"/>
    </font>
    <font>
      <sz val="12"/>
      <color indexed="9"/>
      <name val="宋体"/>
      <charset val="134"/>
    </font>
    <font>
      <b/>
      <sz val="12"/>
      <name val="Arial"/>
      <family val="2"/>
      <charset val="0"/>
    </font>
    <font>
      <b/>
      <sz val="13"/>
      <color indexed="56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indexed="9"/>
      <name val="微软雅黑"/>
      <family val="2"/>
      <charset val="134"/>
    </font>
    <font>
      <b/>
      <sz val="18"/>
      <name val="Arial"/>
      <family val="2"/>
      <charset val="0"/>
    </font>
    <font>
      <b/>
      <sz val="11"/>
      <color indexed="52"/>
      <name val="微软雅黑"/>
      <family val="2"/>
      <charset val="134"/>
    </font>
    <font>
      <sz val="12"/>
      <color indexed="17"/>
      <name val="宋体"/>
      <charset val="134"/>
    </font>
    <font>
      <sz val="12"/>
      <name val="Arial"/>
      <family val="2"/>
      <charset val="0"/>
    </font>
    <font>
      <b/>
      <sz val="11"/>
      <color indexed="9"/>
      <name val="微软雅黑"/>
      <family val="2"/>
      <charset val="134"/>
    </font>
    <font>
      <sz val="11"/>
      <color indexed="8"/>
      <name val="宋体"/>
      <charset val="134"/>
    </font>
    <font>
      <sz val="10"/>
      <name val="Times New Roman"/>
      <family val="1"/>
      <charset val="0"/>
    </font>
    <font>
      <b/>
      <sz val="21"/>
      <name val="楷体_GB2312"/>
      <family val="3"/>
      <charset val="134"/>
    </font>
    <font>
      <sz val="12"/>
      <name val="Courier"/>
      <family val="2"/>
      <charset val="0"/>
    </font>
    <font>
      <sz val="11"/>
      <color indexed="17"/>
      <name val="微软雅黑"/>
      <family val="2"/>
      <charset val="134"/>
    </font>
    <font>
      <sz val="8"/>
      <name val="Arial"/>
      <family val="2"/>
      <charset val="0"/>
    </font>
    <font>
      <i/>
      <sz val="11"/>
      <color indexed="23"/>
      <name val="微软雅黑"/>
      <family val="2"/>
      <charset val="134"/>
    </font>
    <font>
      <sz val="11"/>
      <color indexed="52"/>
      <name val="微软雅黑"/>
      <family val="2"/>
      <charset val="134"/>
    </font>
    <font>
      <u/>
      <sz val="11"/>
      <color indexed="12"/>
      <name val="宋体"/>
      <charset val="134"/>
    </font>
    <font>
      <b/>
      <sz val="11"/>
      <color indexed="63"/>
      <name val="微软雅黑"/>
      <family val="2"/>
      <charset val="134"/>
    </font>
    <font>
      <sz val="12"/>
      <name val="Helv"/>
      <family val="2"/>
      <charset val="0"/>
    </font>
    <font>
      <b/>
      <sz val="11"/>
      <color indexed="56"/>
      <name val="微软雅黑"/>
      <family val="2"/>
      <charset val="134"/>
    </font>
    <font>
      <sz val="11"/>
      <color indexed="10"/>
      <name val="微软雅黑"/>
      <family val="2"/>
      <charset val="134"/>
    </font>
    <font>
      <sz val="11"/>
      <color indexed="60"/>
      <name val="微软雅黑"/>
      <family val="2"/>
      <charset val="134"/>
    </font>
    <font>
      <u/>
      <sz val="11"/>
      <color indexed="20"/>
      <name val="宋体"/>
      <charset val="134"/>
    </font>
    <font>
      <sz val="10"/>
      <color indexed="8"/>
      <name val="Arial"/>
      <family val="2"/>
      <charset val="0"/>
    </font>
    <font>
      <b/>
      <i/>
      <sz val="16"/>
      <name val="Helv"/>
      <family val="2"/>
      <charset val="0"/>
    </font>
    <font>
      <sz val="11"/>
      <name val="宋体"/>
      <charset val="134"/>
    </font>
    <font>
      <sz val="8"/>
      <name val="Times New Roman"/>
      <family val="1"/>
      <charset val="0"/>
    </font>
    <font>
      <sz val="7"/>
      <name val="Small Fonts"/>
      <family val="2"/>
      <charset val="0"/>
    </font>
    <font>
      <sz val="10"/>
      <name val="宋体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6"/>
      <name val="宋体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3">
    <xf numFmtId="0" fontId="0" fillId="0" borderId="0"/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>
      <alignment horizontal="centerContinuous"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0" fontId="1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12" borderId="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2" borderId="12" applyNumberFormat="0" applyAlignment="0" applyProtection="0">
      <alignment vertical="center"/>
    </xf>
    <xf numFmtId="0" fontId="8" fillId="7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187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0" fillId="0" borderId="0" applyFont="0" applyFill="0" applyBorder="0" applyAlignment="0" applyProtection="0"/>
    <xf numFmtId="0" fontId="36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/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" fillId="12" borderId="0" applyNumberFormat="0" applyBorder="0" applyAlignment="0" applyProtection="0"/>
    <xf numFmtId="0" fontId="13" fillId="2" borderId="0" applyNumberFormat="0" applyBorder="0" applyAlignment="0" applyProtection="0"/>
    <xf numFmtId="0" fontId="7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13" fillId="25" borderId="0" applyNumberFormat="0" applyBorder="0" applyAlignment="0" applyProtection="0"/>
    <xf numFmtId="0" fontId="1" fillId="2" borderId="0" applyNumberFormat="0" applyBorder="0" applyAlignment="0" applyProtection="0"/>
    <xf numFmtId="0" fontId="20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41" fontId="0" fillId="0" borderId="0" applyFont="0" applyFill="0" applyBorder="0" applyAlignment="0" applyProtection="0"/>
    <xf numFmtId="0" fontId="13" fillId="14" borderId="0" applyNumberFormat="0" applyBorder="0" applyAlignment="0" applyProtection="0"/>
    <xf numFmtId="0" fontId="0" fillId="0" borderId="0"/>
    <xf numFmtId="0" fontId="13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8" fillId="7" borderId="0" applyNumberFormat="0" applyBorder="0" applyAlignment="0" applyProtection="0"/>
    <xf numFmtId="0" fontId="13" fillId="3" borderId="0" applyNumberFormat="0" applyBorder="0" applyAlignment="0" applyProtection="0"/>
    <xf numFmtId="186" fontId="38" fillId="0" borderId="0" applyFill="0" applyBorder="0" applyAlignment="0"/>
    <xf numFmtId="41" fontId="0" fillId="0" borderId="0" applyFont="0" applyFill="0" applyBorder="0" applyAlignment="0" applyProtection="0"/>
    <xf numFmtId="181" fontId="24" fillId="0" borderId="0"/>
    <xf numFmtId="0" fontId="20" fillId="8" borderId="0" applyNumberFormat="0" applyBorder="0" applyAlignment="0" applyProtection="0"/>
    <xf numFmtId="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177" fontId="0" fillId="0" borderId="0" applyFont="0" applyFill="0" applyBorder="0" applyAlignment="0" applyProtection="0"/>
    <xf numFmtId="176" fontId="24" fillId="0" borderId="0"/>
    <xf numFmtId="0" fontId="0" fillId="0" borderId="0">
      <alignment vertical="center"/>
    </xf>
    <xf numFmtId="0" fontId="21" fillId="0" borderId="0" applyProtection="0"/>
    <xf numFmtId="180" fontId="0" fillId="0" borderId="0" applyFont="0" applyFill="0" applyBorder="0" applyAlignment="0" applyProtection="0"/>
    <xf numFmtId="179" fontId="24" fillId="0" borderId="0"/>
    <xf numFmtId="2" fontId="21" fillId="0" borderId="0" applyProtection="0"/>
    <xf numFmtId="0" fontId="28" fillId="2" borderId="0" applyNumberFormat="0" applyBorder="0" applyAlignment="0" applyProtection="0"/>
    <xf numFmtId="0" fontId="14" fillId="0" borderId="5" applyNumberFormat="0" applyAlignment="0" applyProtection="0">
      <alignment horizontal="left" vertical="center"/>
    </xf>
    <xf numFmtId="0" fontId="14" fillId="0" borderId="11">
      <alignment horizontal="left" vertical="center"/>
    </xf>
    <xf numFmtId="0" fontId="18" fillId="0" borderId="0" applyProtection="0"/>
    <xf numFmtId="0" fontId="14" fillId="0" borderId="0" applyProtection="0"/>
    <xf numFmtId="0" fontId="28" fillId="29" borderId="1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37" fontId="42" fillId="0" borderId="0"/>
    <xf numFmtId="0" fontId="33" fillId="0" borderId="0"/>
    <xf numFmtId="0" fontId="39" fillId="0" borderId="0"/>
    <xf numFmtId="0" fontId="41" fillId="0" borderId="0"/>
    <xf numFmtId="10" fontId="0" fillId="0" borderId="0" applyFont="0" applyFill="0" applyBorder="0" applyAlignment="0" applyProtection="0"/>
    <xf numFmtId="1" fontId="12" fillId="0" borderId="0"/>
    <xf numFmtId="0" fontId="21" fillId="0" borderId="14" applyProtection="0"/>
    <xf numFmtId="9" fontId="0" fillId="0" borderId="0" applyFont="0" applyFill="0" applyBorder="0" applyAlignment="0" applyProtection="0"/>
    <xf numFmtId="0" fontId="40" fillId="0" borderId="1">
      <alignment horizontal="distributed" vertical="center" wrapText="1"/>
    </xf>
    <xf numFmtId="0" fontId="8" fillId="7" borderId="0" applyNumberFormat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0" fillId="0" borderId="0"/>
    <xf numFmtId="0" fontId="8" fillId="7" borderId="0" applyNumberFormat="0" applyBorder="0" applyAlignment="0" applyProtection="0"/>
    <xf numFmtId="40" fontId="0" fillId="0" borderId="0" applyFon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/>
    <xf numFmtId="0" fontId="7" fillId="7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/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0" borderId="0"/>
    <xf numFmtId="190" fontId="40" fillId="0" borderId="1">
      <alignment vertical="center"/>
      <protection locked="0"/>
    </xf>
    <xf numFmtId="0" fontId="2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91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24" fillId="0" borderId="0"/>
    <xf numFmtId="4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5" fillId="0" borderId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1" fontId="40" fillId="0" borderId="1">
      <alignment vertical="center"/>
      <protection locked="0"/>
    </xf>
    <xf numFmtId="0" fontId="26" fillId="0" borderId="0"/>
    <xf numFmtId="0" fontId="0" fillId="0" borderId="0" applyFont="0" applyFill="0" applyBorder="0" applyAlignment="0" applyProtection="0"/>
    <xf numFmtId="0" fontId="12" fillId="0" borderId="0"/>
    <xf numFmtId="38" fontId="0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46" fillId="0" borderId="0" xfId="0" applyFont="1" applyFill="1"/>
    <xf numFmtId="0" fontId="0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/>
    <xf numFmtId="188" fontId="0" fillId="0" borderId="0" xfId="0" applyNumberFormat="1" applyFill="1"/>
    <xf numFmtId="0" fontId="46" fillId="0" borderId="0" xfId="0" applyFont="1" applyFill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8" fillId="0" borderId="1" xfId="161" applyNumberFormat="1" applyFont="1" applyFill="1" applyBorder="1" applyAlignment="1" applyProtection="1">
      <alignment vertical="center" shrinkToFit="1"/>
    </xf>
    <xf numFmtId="3" fontId="46" fillId="0" borderId="1" xfId="161" applyNumberFormat="1" applyFont="1" applyFill="1" applyBorder="1" applyAlignment="1">
      <alignment vertical="center"/>
    </xf>
    <xf numFmtId="3" fontId="40" fillId="0" borderId="1" xfId="161" applyNumberFormat="1" applyFont="1" applyFill="1" applyBorder="1" applyAlignment="1" applyProtection="1">
      <alignment vertical="center" shrinkToFit="1"/>
    </xf>
    <xf numFmtId="3" fontId="0" fillId="0" borderId="1" xfId="161" applyNumberFormat="1" applyFont="1" applyFill="1" applyBorder="1" applyAlignment="1">
      <alignment vertical="center"/>
    </xf>
    <xf numFmtId="0" fontId="40" fillId="0" borderId="1" xfId="161" applyFont="1" applyBorder="1" applyAlignment="1">
      <alignment horizontal="left" vertical="center" shrinkToFit="1"/>
    </xf>
    <xf numFmtId="3" fontId="40" fillId="0" borderId="1" xfId="0" applyNumberFormat="1" applyFont="1" applyFill="1" applyBorder="1" applyAlignment="1" applyProtection="1">
      <alignment horizontal="left" vertical="center" shrinkToFit="1"/>
    </xf>
    <xf numFmtId="0" fontId="46" fillId="0" borderId="1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shrinkToFit="1"/>
    </xf>
    <xf numFmtId="1" fontId="40" fillId="0" borderId="0" xfId="0" applyNumberFormat="1" applyFont="1" applyAlignment="1">
      <alignment horizontal="right" vertical="center"/>
    </xf>
    <xf numFmtId="188" fontId="46" fillId="0" borderId="1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0" fillId="0" borderId="0" xfId="0" applyFont="1"/>
    <xf numFmtId="0" fontId="46" fillId="0" borderId="0" xfId="0" applyFont="1" applyAlignment="1">
      <alignment vertical="center"/>
    </xf>
    <xf numFmtId="1" fontId="49" fillId="0" borderId="0" xfId="0" applyNumberFormat="1" applyFont="1"/>
    <xf numFmtId="3" fontId="4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 indent="1"/>
    </xf>
    <xf numFmtId="192" fontId="0" fillId="0" borderId="1" xfId="0" applyNumberFormat="1" applyFont="1" applyFill="1" applyBorder="1" applyAlignment="1">
      <alignment horizontal="right" vertical="center"/>
    </xf>
    <xf numFmtId="193" fontId="0" fillId="0" borderId="1" xfId="0" applyNumberFormat="1" applyFont="1" applyFill="1" applyBorder="1" applyAlignment="1">
      <alignment horizontal="right" vertical="center"/>
    </xf>
    <xf numFmtId="185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horizontal="right" vertical="center"/>
    </xf>
    <xf numFmtId="0" fontId="46" fillId="0" borderId="1" xfId="0" applyFont="1" applyBorder="1" applyAlignment="1">
      <alignment horizontal="center" vertical="center"/>
    </xf>
    <xf numFmtId="3" fontId="46" fillId="0" borderId="1" xfId="0" applyNumberFormat="1" applyFont="1" applyBorder="1" applyAlignment="1">
      <alignment vertical="center"/>
    </xf>
    <xf numFmtId="3" fontId="0" fillId="0" borderId="0" xfId="0" applyNumberFormat="1"/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 vertical="center"/>
    </xf>
    <xf numFmtId="1" fontId="0" fillId="0" borderId="0" xfId="0" applyNumberFormat="1" applyFont="1" applyFill="1"/>
    <xf numFmtId="0" fontId="4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3" fontId="0" fillId="0" borderId="1" xfId="0" applyNumberFormat="1" applyFont="1" applyFill="1" applyBorder="1" applyAlignment="1">
      <alignment vertical="center"/>
    </xf>
    <xf numFmtId="0" fontId="40" fillId="0" borderId="1" xfId="0" applyFont="1" applyFill="1" applyBorder="1" applyAlignment="1">
      <alignment vertical="center" shrinkToFit="1"/>
    </xf>
    <xf numFmtId="0" fontId="46" fillId="0" borderId="1" xfId="0" applyFont="1" applyFill="1" applyBorder="1" applyAlignment="1">
      <alignment horizontal="center" vertical="center"/>
    </xf>
    <xf numFmtId="3" fontId="4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" fontId="0" fillId="0" borderId="2" xfId="0" applyNumberFormat="1" applyFont="1" applyFill="1" applyBorder="1" applyAlignment="1">
      <alignment horizontal="right" vertical="center"/>
    </xf>
    <xf numFmtId="1" fontId="46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0" fontId="50" fillId="0" borderId="0" xfId="0" applyFont="1" applyFill="1"/>
    <xf numFmtId="0" fontId="0" fillId="0" borderId="0" xfId="0" applyFont="1" applyFill="1" applyAlignment="1">
      <alignment horizontal="right" vertical="center"/>
    </xf>
    <xf numFmtId="0" fontId="46" fillId="0" borderId="1" xfId="0" applyFont="1" applyFill="1" applyBorder="1" applyAlignment="1">
      <alignment vertical="center"/>
    </xf>
    <xf numFmtId="3" fontId="46" fillId="0" borderId="1" xfId="0" applyNumberFormat="1" applyFont="1" applyFill="1" applyBorder="1" applyAlignment="1">
      <alignment vertical="center"/>
    </xf>
    <xf numFmtId="18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Border="1"/>
    <xf numFmtId="0" fontId="49" fillId="0" borderId="0" xfId="0" applyFont="1" applyFill="1" applyBorder="1" applyAlignment="1">
      <alignment horizontal="center" vertical="center"/>
    </xf>
  </cellXfs>
  <cellStyles count="203">
    <cellStyle name="常规" xfId="0" builtinId="0"/>
    <cellStyle name="差_省级明细" xfId="1"/>
    <cellStyle name="千位分隔" xfId="2" builtinId="3"/>
    <cellStyle name="货币" xfId="3" builtinId="4"/>
    <cellStyle name="千位分隔[0] 3" xfId="4"/>
    <cellStyle name="强调文字颜色 4" xfId="5"/>
    <cellStyle name="千位分隔[0]" xfId="6" builtinId="6"/>
    <cellStyle name="差_20 2007年河南结算单" xfId="7"/>
    <cellStyle name="百分比" xfId="8" builtinId="5"/>
    <cellStyle name="标题" xfId="9"/>
    <cellStyle name="货币[0]" xfId="10" builtinId="7"/>
    <cellStyle name="20% - 强调文字颜色 3" xfId="11"/>
    <cellStyle name="输入" xfId="12"/>
    <cellStyle name="Accent2 - 40%" xfId="13"/>
    <cellStyle name="超链接" xfId="14" builtinId="8"/>
    <cellStyle name="差" xfId="15"/>
    <cellStyle name="40% - 强调文字颜色 3" xfId="16"/>
    <cellStyle name="60% - 强调文字颜色 3" xfId="17"/>
    <cellStyle name="好_2007年中央财政与河南省财政年终决算结算单" xfId="18"/>
    <cellStyle name="Accent2 - 60%" xfId="19"/>
    <cellStyle name="常规 11" xfId="20"/>
    <cellStyle name="已访问的超链接" xfId="21" builtinId="9"/>
    <cellStyle name="常规 6" xfId="22"/>
    <cellStyle name="注释" xfId="23"/>
    <cellStyle name="警告文本" xfId="24"/>
    <cellStyle name="标题 4" xfId="25"/>
    <cellStyle name="60% - 强调文字颜色 2" xfId="26"/>
    <cellStyle name="解释性文本" xfId="27"/>
    <cellStyle name="标题 1" xfId="28"/>
    <cellStyle name="标题 2" xfId="29"/>
    <cellStyle name="标题 3" xfId="30"/>
    <cellStyle name="60% - 强调文字颜色 1" xfId="31"/>
    <cellStyle name="输出" xfId="32"/>
    <cellStyle name="差_20111127汇报附表（8张）" xfId="33"/>
    <cellStyle name="60% - 强调文字颜色 4" xfId="34"/>
    <cellStyle name="计算" xfId="35"/>
    <cellStyle name="检查单元格" xfId="36"/>
    <cellStyle name="链接单元格" xfId="37"/>
    <cellStyle name="Currency [0]" xfId="38"/>
    <cellStyle name="强调文字颜色 2" xfId="39"/>
    <cellStyle name="20% - 强调文字颜色 6" xfId="40"/>
    <cellStyle name="汇总" xfId="41"/>
    <cellStyle name="好" xfId="42"/>
    <cellStyle name="Accent3 - 20%" xfId="43"/>
    <cellStyle name="千位[0]_(人代会用)" xfId="44"/>
    <cellStyle name="适中" xfId="45"/>
    <cellStyle name="强调文字颜色 1" xfId="46"/>
    <cellStyle name="20% - 强调文字颜色 5" xfId="47"/>
    <cellStyle name="Accent4 - 20%" xfId="48"/>
    <cellStyle name="20% - 强调文字颜色 1" xfId="49"/>
    <cellStyle name="40% - 强调文字颜色 1" xfId="50"/>
    <cellStyle name="20% - 强调文字颜色 2" xfId="51"/>
    <cellStyle name="40% - 强调文字颜色 2" xfId="52"/>
    <cellStyle name="千位分隔[0] 2" xfId="53"/>
    <cellStyle name="强调文字颜色 3" xfId="54"/>
    <cellStyle name="20% - 强调文字颜色 4" xfId="55"/>
    <cellStyle name="40% - 强调文字颜色 4" xfId="56"/>
    <cellStyle name="Accent3 - 40%" xfId="57"/>
    <cellStyle name="强调文字颜色 5" xfId="58"/>
    <cellStyle name="40% - 强调文字颜色 5" xfId="59"/>
    <cellStyle name="?鹎%U龡&amp;H齲_x0001_C铣_x0014__x0007__x0001__x0001_" xfId="60"/>
    <cellStyle name="60% - 强调文字颜色 5" xfId="61"/>
    <cellStyle name="强调文字颜色 6" xfId="62"/>
    <cellStyle name="40% - 强调文字颜色 6" xfId="63"/>
    <cellStyle name="差_2009年结算（最终）" xfId="64"/>
    <cellStyle name="60% - 强调文字颜色 6" xfId="65"/>
    <cellStyle name="Accent1" xfId="66"/>
    <cellStyle name="Accent1 - 20%" xfId="67"/>
    <cellStyle name="Accent1 - 40%" xfId="68"/>
    <cellStyle name="Accent1 - 60%" xfId="69"/>
    <cellStyle name="Accent2" xfId="70"/>
    <cellStyle name="Accent2 - 20%" xfId="71"/>
    <cellStyle name="Accent3 - 60%" xfId="72"/>
    <cellStyle name="差_省级明细_12.28调整预算" xfId="73"/>
    <cellStyle name="Accent3" xfId="74"/>
    <cellStyle name="Accent4" xfId="75"/>
    <cellStyle name="Accent4 - 40%" xfId="76"/>
    <cellStyle name="好_津补贴保障测算(5.21)" xfId="77"/>
    <cellStyle name="Accent4 - 60%" xfId="78"/>
    <cellStyle name="Accent5" xfId="79"/>
    <cellStyle name="Accent5 - 20%" xfId="80"/>
    <cellStyle name="Accent5 - 40%" xfId="81"/>
    <cellStyle name="千分位[0]_ 白土" xfId="82"/>
    <cellStyle name="Accent5 - 60%" xfId="83"/>
    <cellStyle name="常规 12" xfId="84"/>
    <cellStyle name="Accent6" xfId="85"/>
    <cellStyle name="Accent6 - 20%" xfId="86"/>
    <cellStyle name="Accent6 - 40%" xfId="87"/>
    <cellStyle name="差_2010省级行政性收费专项收入批复" xfId="88"/>
    <cellStyle name="Accent6 - 60%" xfId="89"/>
    <cellStyle name="Calc Currency (0)" xfId="90"/>
    <cellStyle name="Comma [0]" xfId="91"/>
    <cellStyle name="comma zerodec" xfId="92"/>
    <cellStyle name="好_2007结算与财力(6.2)" xfId="93"/>
    <cellStyle name="통화_BOILER-CO1" xfId="94"/>
    <cellStyle name="Comma_1995" xfId="95"/>
    <cellStyle name="常规 2 2" xfId="96"/>
    <cellStyle name="好_省电力2008年 工作表" xfId="97"/>
    <cellStyle name="强调 3" xfId="98"/>
    <cellStyle name="Currency_1995" xfId="99"/>
    <cellStyle name="Currency1" xfId="100"/>
    <cellStyle name="常规 13" xfId="101"/>
    <cellStyle name="Date" xfId="102"/>
    <cellStyle name="货币 2" xfId="103"/>
    <cellStyle name="Dollar (zero dec)" xfId="104"/>
    <cellStyle name="Fixed" xfId="105"/>
    <cellStyle name="Grey" xfId="106"/>
    <cellStyle name="Header1" xfId="107"/>
    <cellStyle name="Header2" xfId="108"/>
    <cellStyle name="HEADING1" xfId="109"/>
    <cellStyle name="HEADING2" xfId="110"/>
    <cellStyle name="Input [yellow]" xfId="111"/>
    <cellStyle name="好_20111127汇报附表（8张）" xfId="112"/>
    <cellStyle name="好_省级明细_12.28调整预算" xfId="113"/>
    <cellStyle name="no dec" xfId="114"/>
    <cellStyle name="Norma,_laroux_4_营业在建 (2)_E21" xfId="115"/>
    <cellStyle name="Normal - Style1" xfId="116"/>
    <cellStyle name="Normal_#10-Headcount" xfId="117"/>
    <cellStyle name="Percent [2]" xfId="118"/>
    <cellStyle name="Percent_laroux" xfId="119"/>
    <cellStyle name="Total" xfId="120"/>
    <cellStyle name="百分比 2" xfId="121"/>
    <cellStyle name="表标题" xfId="122"/>
    <cellStyle name="差_2007结算与财力(6.2)" xfId="123"/>
    <cellStyle name="差_2007年结算已定项目对账单" xfId="124"/>
    <cellStyle name="差_2007年中央财政与河南省财政年终决算结算单" xfId="125"/>
    <cellStyle name="差_2008年财政收支预算草案(1.4)" xfId="126"/>
    <cellStyle name="差_2009年财力测算情况11.19" xfId="127"/>
    <cellStyle name="差_2010年收入预测表（20091218)）" xfId="128"/>
    <cellStyle name="常规 3" xfId="129"/>
    <cellStyle name="差_2010年收入预测表（20091219)）" xfId="130"/>
    <cellStyle name="콤마_BOILER-CO1" xfId="131"/>
    <cellStyle name="差_2010年收入预测表（20091230)）" xfId="132"/>
    <cellStyle name="差_2011年全省及省级预计2011-12-12" xfId="133"/>
    <cellStyle name="差_2011年预算表格2010.12.9" xfId="134"/>
    <cellStyle name="差_商品交易所2006--2008年税收" xfId="135"/>
    <cellStyle name="差_2011年预算大表11-26" xfId="136"/>
    <cellStyle name="差_Book1" xfId="137"/>
    <cellStyle name="差_财政厅编制用表（2011年报省人大）" xfId="138"/>
    <cellStyle name="烹拳 [0]_ +Foil &amp; -FOIL &amp; PAPER" xfId="139"/>
    <cellStyle name="差_国有资本经营预算（2011年报省人大）" xfId="140"/>
    <cellStyle name="差_河南省----2009-05-21（补充数据）" xfId="141"/>
    <cellStyle name="差_津补贴保障测算(5.21)" xfId="142"/>
    <cellStyle name="常规 5" xfId="143"/>
    <cellStyle name="差_省电力2008年 工作表" xfId="144"/>
    <cellStyle name="差_省级明细_副本Xl0000053_-_发市县12.22商水县" xfId="145"/>
    <cellStyle name="差_省属监狱人员级别表(驻外)" xfId="146"/>
    <cellStyle name="常规 10" xfId="147"/>
    <cellStyle name="常规 13 2" xfId="148"/>
    <cellStyle name="常规 14" xfId="149"/>
    <cellStyle name="常规 15" xfId="150"/>
    <cellStyle name="常规 2" xfId="151"/>
    <cellStyle name="好_2011年预算表格2010.12.9" xfId="152"/>
    <cellStyle name="好_商品交易所2006--2008年税收" xfId="153"/>
    <cellStyle name="常规 2_2009年结算（最终）" xfId="154"/>
    <cellStyle name="小数" xfId="155"/>
    <cellStyle name="常规 29" xfId="156"/>
    <cellStyle name="常规 4" xfId="157"/>
    <cellStyle name="常规 7" xfId="158"/>
    <cellStyle name="常规 8" xfId="159"/>
    <cellStyle name="常规 9" xfId="160"/>
    <cellStyle name="常规_省本级（省直组）" xfId="161"/>
    <cellStyle name="超级链接" xfId="162"/>
    <cellStyle name="分级显示行_1_13区汇总" xfId="163"/>
    <cellStyle name="归盒啦_95" xfId="164"/>
    <cellStyle name="好_20 2007年河南结算单" xfId="165"/>
    <cellStyle name="好_2007年结算已定项目对账单" xfId="166"/>
    <cellStyle name="好_2008年财政收支预算草案(1.4)" xfId="167"/>
    <cellStyle name="好_2009年财力测算情况11.19" xfId="168"/>
    <cellStyle name="好_2009年结算（最终）" xfId="169"/>
    <cellStyle name="好_2010年收入预测表（20091218)）" xfId="170"/>
    <cellStyle name="好_2010年收入预测表（20091219)）" xfId="171"/>
    <cellStyle name="好_2010年收入预测表（20091230)）" xfId="172"/>
    <cellStyle name="好_2010省级行政性收费专项收入批复" xfId="173"/>
    <cellStyle name="好_2011年全省及省级预计2011-12-12" xfId="174"/>
    <cellStyle name="好_2011年预算大表11-26" xfId="175"/>
    <cellStyle name="好_Book1" xfId="176"/>
    <cellStyle name="好_财政厅编制用表（2011年报省人大）" xfId="177"/>
    <cellStyle name="好_国有资本经营预算（2011年报省人大）" xfId="178"/>
    <cellStyle name="好_河南省----2009-05-21（补充数据）" xfId="179"/>
    <cellStyle name="好_省级明细" xfId="180"/>
    <cellStyle name="好_省级明细_副本Xl0000053_-_发市县12.22商水县" xfId="181"/>
    <cellStyle name="好_省属监狱人员级别表(驻外)" xfId="182"/>
    <cellStyle name="后继超级链接" xfId="183"/>
    <cellStyle name="后继超链接" xfId="184"/>
    <cellStyle name="霓付 [0]_ +Foil &amp; -FOIL &amp; PAPER" xfId="185"/>
    <cellStyle name="霓付_ +Foil &amp; -FOIL &amp; PAPER" xfId="186"/>
    <cellStyle name="烹拳_ +Foil &amp; -FOIL &amp; PAPER" xfId="187"/>
    <cellStyle name="普通_ 白土" xfId="188"/>
    <cellStyle name="千分位_ 白土" xfId="189"/>
    <cellStyle name="千位_(人代会用)" xfId="190"/>
    <cellStyle name="千位分隔 2" xfId="191"/>
    <cellStyle name="千位分隔 3" xfId="192"/>
    <cellStyle name="千位分季_新建 Microsoft Excel 工作表" xfId="193"/>
    <cellStyle name="钎霖_4岿角利" xfId="194"/>
    <cellStyle name="强调 1" xfId="195"/>
    <cellStyle name="强调 2" xfId="196"/>
    <cellStyle name="数字" xfId="197"/>
    <cellStyle name="未定义" xfId="198"/>
    <cellStyle name="통화 [0]_BOILER-CO1" xfId="199"/>
    <cellStyle name="样式 1" xfId="200"/>
    <cellStyle name="콤마 [0]_BOILER-CO1" xfId="201"/>
    <cellStyle name="표준_0N-HANDLING " xfId="202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/Desktop/&#37096;&#38376;&#39044;&#20915;&#31639;/&#25919;&#24220;&#39044;&#31639;/2020&#24180;12&#26376;31&#26085;/Rar$DI01.390/My%20Documents/2010&#24180;&#39044;&#31639;/&#21381;&#21153;&#20250;/&#19978;&#20250;&#26448;&#26009;/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&#24180;&#39044;&#31639;/2019&#24180;12&#26376;&#35843;&#25972;&#39044;&#31639;/2019&#24180;12.27&#35843;&#25972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&#24180;&#39044;&#31639;/2019&#24180;12&#26376;&#35843;&#25972;&#39044;&#31639;/Rar$DI01.390/My%20Documents/2010&#24180;&#39044;&#31639;/&#21381;&#21153;&#20250;/&#19978;&#20250;&#26448;&#26009;/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2019年一般公共预算收入"/>
      <sheetName val="2.2019年一般公共预算支出"/>
      <sheetName val="3.2019政府性基金预算收入"/>
      <sheetName val="4.2019政府性基金预算支出"/>
      <sheetName val="4.2019政府性基金预算支出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tabSelected="1" workbookViewId="0">
      <pane xSplit="1" ySplit="4" topLeftCell="B17" activePane="bottomRight" state="frozen"/>
      <selection/>
      <selection pane="topRight"/>
      <selection pane="bottomLeft"/>
      <selection pane="bottomRight" activeCell="D26" sqref="D26"/>
    </sheetView>
  </sheetViews>
  <sheetFormatPr defaultColWidth="9" defaultRowHeight="14.25" outlineLevelCol="4"/>
  <cols>
    <col min="1" max="1" width="24" style="2" customWidth="1"/>
    <col min="2" max="2" width="15.75" style="2" customWidth="1"/>
    <col min="3" max="3" width="16.875" style="2" customWidth="1"/>
    <col min="4" max="4" width="13.875" style="2" customWidth="1"/>
    <col min="5" max="5" width="14.625" style="2" customWidth="1"/>
    <col min="6" max="255" width="9" style="2" customWidth="1"/>
  </cols>
  <sheetData>
    <row r="1" ht="27" customHeight="1" spans="1:1">
      <c r="A1" s="36" t="s">
        <v>0</v>
      </c>
    </row>
    <row r="2" ht="36.75" customHeight="1" spans="1:5">
      <c r="A2" s="37" t="s">
        <v>1</v>
      </c>
      <c r="B2" s="37"/>
      <c r="C2" s="37"/>
      <c r="D2" s="37"/>
      <c r="E2" s="37"/>
    </row>
    <row r="3" ht="25.5" customHeight="1" spans="1:5">
      <c r="A3" s="50"/>
      <c r="B3" s="50"/>
      <c r="C3" s="50"/>
      <c r="D3" s="50"/>
      <c r="E3" s="51" t="s">
        <v>2</v>
      </c>
    </row>
    <row r="4" ht="49.5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ht="21.95" customHeight="1" spans="1:5">
      <c r="A5" s="52" t="s">
        <v>8</v>
      </c>
      <c r="B5" s="53">
        <f>SUM(B6:B19)</f>
        <v>67033</v>
      </c>
      <c r="C5" s="53">
        <f>SUM(C6:C19)</f>
        <v>-23</v>
      </c>
      <c r="D5" s="53">
        <f>SUM(D6:D19)</f>
        <v>67010</v>
      </c>
      <c r="E5" s="54">
        <f t="shared" ref="E5:E23" si="0">D5/B5*100</f>
        <v>99.9656885414646</v>
      </c>
    </row>
    <row r="6" ht="21.95" customHeight="1" spans="1:5">
      <c r="A6" s="55" t="s">
        <v>9</v>
      </c>
      <c r="B6" s="41">
        <v>36113</v>
      </c>
      <c r="C6" s="41">
        <f t="shared" ref="C6:C19" si="1">D6-B6</f>
        <v>-7622</v>
      </c>
      <c r="D6" s="41">
        <v>28491</v>
      </c>
      <c r="E6" s="54">
        <f>D6/B6*100</f>
        <v>78.8940270816603</v>
      </c>
    </row>
    <row r="7" ht="21.95" customHeight="1" spans="1:5">
      <c r="A7" s="55" t="s">
        <v>10</v>
      </c>
      <c r="B7" s="41">
        <v>6136</v>
      </c>
      <c r="C7" s="41">
        <f>D7-B7</f>
        <v>-943</v>
      </c>
      <c r="D7" s="41">
        <v>5193</v>
      </c>
      <c r="E7" s="54">
        <f>D7/B7*100</f>
        <v>84.6316818774446</v>
      </c>
    </row>
    <row r="8" ht="21.95" customHeight="1" spans="1:5">
      <c r="A8" s="55" t="s">
        <v>11</v>
      </c>
      <c r="B8" s="41">
        <v>899</v>
      </c>
      <c r="C8" s="41">
        <f>D8-B8</f>
        <v>-145</v>
      </c>
      <c r="D8" s="41">
        <v>754</v>
      </c>
      <c r="E8" s="54">
        <f>D8/B8*100</f>
        <v>83.8709677419355</v>
      </c>
    </row>
    <row r="9" ht="21.95" customHeight="1" spans="1:5">
      <c r="A9" s="55" t="s">
        <v>12</v>
      </c>
      <c r="B9" s="41">
        <v>468</v>
      </c>
      <c r="C9" s="41">
        <f>D9-B9</f>
        <v>71</v>
      </c>
      <c r="D9" s="41">
        <v>539</v>
      </c>
      <c r="E9" s="54">
        <f>D9/B9*100</f>
        <v>115.17094017094</v>
      </c>
    </row>
    <row r="10" ht="21.95" customHeight="1" spans="1:5">
      <c r="A10" s="55" t="s">
        <v>13</v>
      </c>
      <c r="B10" s="41">
        <v>2305</v>
      </c>
      <c r="C10" s="41">
        <f>D10-B10</f>
        <v>329</v>
      </c>
      <c r="D10" s="41">
        <v>2634</v>
      </c>
      <c r="E10" s="54">
        <f>D10/B10*100</f>
        <v>114.273318872017</v>
      </c>
    </row>
    <row r="11" ht="21.95" customHeight="1" spans="1:5">
      <c r="A11" s="55" t="s">
        <v>14</v>
      </c>
      <c r="B11" s="41">
        <v>986</v>
      </c>
      <c r="C11" s="41">
        <f>D11-B11</f>
        <v>271</v>
      </c>
      <c r="D11" s="41">
        <v>1257</v>
      </c>
      <c r="E11" s="54">
        <f>D11/B11*100</f>
        <v>127.484787018256</v>
      </c>
    </row>
    <row r="12" ht="21.95" customHeight="1" spans="1:5">
      <c r="A12" s="55" t="s">
        <v>15</v>
      </c>
      <c r="B12" s="41">
        <v>547</v>
      </c>
      <c r="C12" s="41">
        <f>D12-B12</f>
        <v>11</v>
      </c>
      <c r="D12" s="41">
        <v>558</v>
      </c>
      <c r="E12" s="54">
        <f>D12/B12*100</f>
        <v>102.010968921389</v>
      </c>
    </row>
    <row r="13" ht="21.95" customHeight="1" spans="1:5">
      <c r="A13" s="55" t="s">
        <v>16</v>
      </c>
      <c r="B13" s="41">
        <v>2992</v>
      </c>
      <c r="C13" s="41">
        <f>D13-B13</f>
        <v>1069</v>
      </c>
      <c r="D13" s="41">
        <v>4061</v>
      </c>
      <c r="E13" s="54">
        <f>D13/B13*100</f>
        <v>135.728609625668</v>
      </c>
    </row>
    <row r="14" ht="21.95" customHeight="1" spans="1:5">
      <c r="A14" s="55" t="s">
        <v>17</v>
      </c>
      <c r="B14" s="41">
        <v>4306</v>
      </c>
      <c r="C14" s="41">
        <f>D14-B14</f>
        <v>858</v>
      </c>
      <c r="D14" s="41">
        <v>5164</v>
      </c>
      <c r="E14" s="54">
        <f>D14/B14*100</f>
        <v>119.925685090571</v>
      </c>
    </row>
    <row r="15" ht="21.95" customHeight="1" spans="1:5">
      <c r="A15" s="55" t="s">
        <v>18</v>
      </c>
      <c r="B15" s="41">
        <v>1496</v>
      </c>
      <c r="C15" s="41">
        <f>D15-B15</f>
        <v>215</v>
      </c>
      <c r="D15" s="41">
        <v>1711</v>
      </c>
      <c r="E15" s="54">
        <f>D15/B15*100</f>
        <v>114.371657754011</v>
      </c>
    </row>
    <row r="16" ht="21.95" customHeight="1" spans="1:5">
      <c r="A16" s="55" t="s">
        <v>19</v>
      </c>
      <c r="B16" s="41">
        <v>121</v>
      </c>
      <c r="C16" s="41">
        <f>D16-B16</f>
        <v>-29</v>
      </c>
      <c r="D16" s="41">
        <v>92</v>
      </c>
      <c r="E16" s="54">
        <f>D16/B16*100</f>
        <v>76.0330578512397</v>
      </c>
    </row>
    <row r="17" ht="21.95" customHeight="1" spans="1:5">
      <c r="A17" s="55" t="s">
        <v>20</v>
      </c>
      <c r="B17" s="41">
        <v>3980</v>
      </c>
      <c r="C17" s="41">
        <f>D17-B17</f>
        <v>4367</v>
      </c>
      <c r="D17" s="41">
        <v>8347</v>
      </c>
      <c r="E17" s="54">
        <f>D17/B17*100</f>
        <v>209.723618090452</v>
      </c>
    </row>
    <row r="18" ht="21.95" customHeight="1" spans="1:5">
      <c r="A18" s="55" t="s">
        <v>21</v>
      </c>
      <c r="B18" s="41">
        <v>6291</v>
      </c>
      <c r="C18" s="41">
        <f>D18-B18</f>
        <v>1544</v>
      </c>
      <c r="D18" s="41">
        <v>7835</v>
      </c>
      <c r="E18" s="54">
        <f>D18/B18*100</f>
        <v>124.542997933556</v>
      </c>
    </row>
    <row r="19" ht="21.95" customHeight="1" spans="1:5">
      <c r="A19" s="55" t="s">
        <v>22</v>
      </c>
      <c r="B19" s="41">
        <v>393</v>
      </c>
      <c r="C19" s="41">
        <f>D19-B19</f>
        <v>-19</v>
      </c>
      <c r="D19" s="41">
        <v>374</v>
      </c>
      <c r="E19" s="54">
        <f>D19/B19*100</f>
        <v>95.1653944020356</v>
      </c>
    </row>
    <row r="20" ht="21.95" customHeight="1" spans="1:5">
      <c r="A20" s="52" t="s">
        <v>23</v>
      </c>
      <c r="B20" s="53">
        <f>SUM(B21:B26)</f>
        <v>19239</v>
      </c>
      <c r="C20" s="53">
        <f>SUM(C21:C26)</f>
        <v>117</v>
      </c>
      <c r="D20" s="53">
        <f>SUM(D21:D26)</f>
        <v>19356</v>
      </c>
      <c r="E20" s="54">
        <f>D20/B20*100</f>
        <v>100.608139716201</v>
      </c>
    </row>
    <row r="21" ht="21.95" customHeight="1" spans="1:5">
      <c r="A21" s="55" t="s">
        <v>24</v>
      </c>
      <c r="B21" s="41">
        <v>2452</v>
      </c>
      <c r="C21" s="41">
        <f t="shared" ref="C21:C26" si="2">D21-B21</f>
        <v>50</v>
      </c>
      <c r="D21" s="41">
        <v>2502</v>
      </c>
      <c r="E21" s="54">
        <f>D21/B21*100</f>
        <v>102.039151712887</v>
      </c>
    </row>
    <row r="22" ht="21.95" customHeight="1" spans="1:5">
      <c r="A22" s="55" t="s">
        <v>25</v>
      </c>
      <c r="B22" s="41">
        <v>7652</v>
      </c>
      <c r="C22" s="41">
        <f>D22-B22</f>
        <v>-2903</v>
      </c>
      <c r="D22" s="41">
        <v>4749</v>
      </c>
      <c r="E22" s="54">
        <f>D22/B22*100</f>
        <v>62.0622059592264</v>
      </c>
    </row>
    <row r="23" ht="21.95" customHeight="1" spans="1:5">
      <c r="A23" s="55" t="s">
        <v>26</v>
      </c>
      <c r="B23" s="41">
        <v>6065</v>
      </c>
      <c r="C23" s="41">
        <f>D23-B23</f>
        <v>-877</v>
      </c>
      <c r="D23" s="41">
        <v>5188</v>
      </c>
      <c r="E23" s="54">
        <f>D23/B23*100</f>
        <v>85.5399835119538</v>
      </c>
    </row>
    <row r="24" ht="21.95" customHeight="1" spans="1:5">
      <c r="A24" s="55" t="s">
        <v>27</v>
      </c>
      <c r="B24" s="41"/>
      <c r="C24" s="41">
        <f>D24-B24</f>
        <v>0</v>
      </c>
      <c r="D24" s="41"/>
      <c r="E24" s="54"/>
    </row>
    <row r="25" ht="21.95" customHeight="1" spans="1:5">
      <c r="A25" s="55" t="s">
        <v>28</v>
      </c>
      <c r="B25" s="41">
        <v>3070</v>
      </c>
      <c r="C25" s="41">
        <f>D25-B25</f>
        <v>3847</v>
      </c>
      <c r="D25" s="41">
        <v>6917</v>
      </c>
      <c r="E25" s="54">
        <f>D25/B25*100</f>
        <v>225.309446254072</v>
      </c>
    </row>
    <row r="26" ht="21.95" customHeight="1" spans="1:5">
      <c r="A26" s="55" t="s">
        <v>29</v>
      </c>
      <c r="B26" s="41"/>
      <c r="C26" s="41">
        <f>D26-B26</f>
        <v>0</v>
      </c>
      <c r="D26" s="41"/>
      <c r="E26" s="54"/>
    </row>
    <row r="27" ht="21.95" customHeight="1" spans="1:5">
      <c r="A27" s="56"/>
      <c r="B27" s="41"/>
      <c r="C27" s="41"/>
      <c r="D27" s="41"/>
      <c r="E27" s="54"/>
    </row>
    <row r="28" ht="22.5" customHeight="1" spans="1:5">
      <c r="A28" s="43" t="s">
        <v>30</v>
      </c>
      <c r="B28" s="53">
        <f>B5+B20</f>
        <v>86272</v>
      </c>
      <c r="C28" s="53">
        <f>C5+C20</f>
        <v>94</v>
      </c>
      <c r="D28" s="53">
        <f>D5+D20</f>
        <v>86366</v>
      </c>
      <c r="E28" s="54">
        <f>D28/B28*100</f>
        <v>100.108957715134</v>
      </c>
    </row>
    <row r="29" s="49" customFormat="1" ht="24.75" customHeight="1" spans="1:5">
      <c r="A29" s="45" t="s">
        <v>31</v>
      </c>
      <c r="B29" s="46"/>
      <c r="C29" s="46"/>
      <c r="D29" s="46"/>
      <c r="E29" s="46"/>
    </row>
    <row r="30" ht="20.25" customHeight="1" spans="1:5">
      <c r="A30" s="57"/>
      <c r="B30" s="57"/>
      <c r="C30" s="57"/>
      <c r="D30" s="57"/>
      <c r="E30" s="57"/>
    </row>
  </sheetData>
  <mergeCells count="3">
    <mergeCell ref="A2:E2"/>
    <mergeCell ref="A29:E29"/>
    <mergeCell ref="A30:E30"/>
  </mergeCells>
  <printOptions horizontalCentered="1"/>
  <pageMargins left="0.709722222222222" right="0.439583333333333" top="0.589583333333333" bottom="0.55" header="0.309722222222222" footer="0.309722222222222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N66"/>
  <sheetViews>
    <sheetView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4.25"/>
  <cols>
    <col min="1" max="1" width="23.125" style="2" customWidth="1"/>
    <col min="2" max="2" width="10.625" style="2" customWidth="1"/>
    <col min="3" max="3" width="10.75" style="2" customWidth="1"/>
    <col min="4" max="4" width="9.375" style="2" customWidth="1"/>
    <col min="5" max="5" width="8.75" style="2" customWidth="1"/>
    <col min="6" max="6" width="9.25" style="2" customWidth="1"/>
    <col min="7" max="7" width="9" style="2" customWidth="1"/>
    <col min="8" max="8" width="7.625" style="2" customWidth="1"/>
    <col min="9" max="9" width="8.375" style="2" customWidth="1"/>
    <col min="10" max="10" width="8.125" style="2" customWidth="1"/>
    <col min="11" max="11" width="11.75" style="2" customWidth="1"/>
    <col min="12" max="12" width="10.625" style="2" hidden="1" customWidth="1"/>
    <col min="13" max="13" width="12.125" style="2" customWidth="1"/>
    <col min="14" max="248" width="9" style="2" customWidth="1"/>
  </cols>
  <sheetData>
    <row r="1" ht="24.95" customHeight="1" spans="1:1">
      <c r="A1" s="36" t="s">
        <v>32</v>
      </c>
    </row>
    <row r="2" ht="31.5" customHeight="1" spans="1:13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6.25" customHeight="1" spans="1:13">
      <c r="A3" s="38"/>
      <c r="B3" s="38"/>
      <c r="C3" s="38"/>
      <c r="D3" s="38"/>
      <c r="E3" s="38"/>
      <c r="F3" s="38"/>
      <c r="G3" s="38"/>
      <c r="H3" s="38"/>
      <c r="I3" s="38"/>
      <c r="J3" s="47" t="s">
        <v>2</v>
      </c>
      <c r="K3" s="47"/>
      <c r="L3" s="47"/>
      <c r="M3" s="47"/>
    </row>
    <row r="4" s="1" customFormat="1" ht="86.25" customHeight="1" spans="1:13">
      <c r="A4" s="8" t="s">
        <v>34</v>
      </c>
      <c r="B4" s="8" t="s">
        <v>4</v>
      </c>
      <c r="C4" s="8" t="s">
        <v>35</v>
      </c>
      <c r="D4" s="8" t="s">
        <v>36</v>
      </c>
      <c r="E4" s="8" t="s">
        <v>37</v>
      </c>
      <c r="F4" s="39" t="s">
        <v>38</v>
      </c>
      <c r="G4" s="8" t="s">
        <v>39</v>
      </c>
      <c r="H4" s="8" t="s">
        <v>40</v>
      </c>
      <c r="I4" s="8" t="s">
        <v>41</v>
      </c>
      <c r="J4" s="8" t="s">
        <v>42</v>
      </c>
      <c r="K4" s="48" t="s">
        <v>6</v>
      </c>
      <c r="L4" s="48" t="s">
        <v>43</v>
      </c>
      <c r="M4" s="48" t="s">
        <v>44</v>
      </c>
    </row>
    <row r="5" ht="24.95" customHeight="1" spans="1:13">
      <c r="A5" s="40" t="s">
        <v>45</v>
      </c>
      <c r="B5" s="41">
        <v>37282</v>
      </c>
      <c r="C5" s="41">
        <v>21538</v>
      </c>
      <c r="D5" s="41">
        <v>8747</v>
      </c>
      <c r="E5" s="41"/>
      <c r="F5" s="41"/>
      <c r="G5" s="41"/>
      <c r="H5" s="41"/>
      <c r="I5" s="41"/>
      <c r="J5" s="41">
        <v>-3326</v>
      </c>
      <c r="K5" s="41">
        <f t="shared" ref="K5:K29" si="0">B5+C5+D5+E5+F5+G5+I5+J5+H5</f>
        <v>64241</v>
      </c>
      <c r="L5" s="41">
        <v>45088</v>
      </c>
      <c r="M5" s="41">
        <f t="shared" ref="M5:M29" si="1">K5-L5</f>
        <v>19153</v>
      </c>
    </row>
    <row r="6" ht="24.95" customHeight="1" spans="1:13">
      <c r="A6" s="40" t="s">
        <v>46</v>
      </c>
      <c r="B6" s="41">
        <v>30</v>
      </c>
      <c r="C6" s="41"/>
      <c r="D6" s="41"/>
      <c r="E6" s="41"/>
      <c r="F6" s="41"/>
      <c r="G6" s="41"/>
      <c r="H6" s="41"/>
      <c r="I6" s="41"/>
      <c r="J6" s="41">
        <v>37</v>
      </c>
      <c r="K6" s="41">
        <f>B6+C6+D6+E6+F6+G6+I6+J6+H6</f>
        <v>67</v>
      </c>
      <c r="L6" s="41">
        <v>30</v>
      </c>
      <c r="M6" s="41">
        <f>K6-L6</f>
        <v>37</v>
      </c>
    </row>
    <row r="7" ht="24.95" customHeight="1" spans="1:13">
      <c r="A7" s="40" t="s">
        <v>47</v>
      </c>
      <c r="B7" s="41">
        <v>17739</v>
      </c>
      <c r="C7" s="41">
        <v>1486</v>
      </c>
      <c r="D7" s="41"/>
      <c r="E7" s="41"/>
      <c r="F7" s="41"/>
      <c r="G7" s="41"/>
      <c r="H7" s="41">
        <v>275</v>
      </c>
      <c r="I7" s="41"/>
      <c r="J7" s="41">
        <v>-1420</v>
      </c>
      <c r="K7" s="41">
        <f>B7+C7+D7+E7+F7+G7+I7+J7+H7</f>
        <v>18080</v>
      </c>
      <c r="L7" s="41">
        <v>17739</v>
      </c>
      <c r="M7" s="41">
        <f>K7-L7</f>
        <v>341</v>
      </c>
    </row>
    <row r="8" s="22" customFormat="1" ht="24.95" customHeight="1" spans="1:248">
      <c r="A8" s="40" t="s">
        <v>48</v>
      </c>
      <c r="B8" s="41">
        <v>74661</v>
      </c>
      <c r="C8" s="41">
        <v>13978</v>
      </c>
      <c r="D8" s="41">
        <v>27428</v>
      </c>
      <c r="E8" s="41">
        <v>5000</v>
      </c>
      <c r="F8" s="41">
        <v>4239</v>
      </c>
      <c r="G8" s="41"/>
      <c r="H8" s="41">
        <v>1643</v>
      </c>
      <c r="I8" s="41"/>
      <c r="J8" s="41">
        <v>1756</v>
      </c>
      <c r="K8" s="41">
        <f>B8+C8+D8+E8+F8+G8+I8+J8+H8</f>
        <v>128705</v>
      </c>
      <c r="L8" s="41">
        <v>104661</v>
      </c>
      <c r="M8" s="41">
        <f>K8-L8</f>
        <v>24044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ht="24.95" customHeight="1" spans="1:13">
      <c r="A9" s="40" t="s">
        <v>49</v>
      </c>
      <c r="B9" s="41">
        <v>83</v>
      </c>
      <c r="C9" s="41">
        <v>445</v>
      </c>
      <c r="D9" s="41">
        <v>5000</v>
      </c>
      <c r="E9" s="41"/>
      <c r="F9" s="41"/>
      <c r="G9" s="41"/>
      <c r="H9" s="41"/>
      <c r="I9" s="41"/>
      <c r="J9" s="41">
        <v>5495</v>
      </c>
      <c r="K9" s="41">
        <f>B9+C9+D9+E9+F9+G9+I9+J9+H9</f>
        <v>11023</v>
      </c>
      <c r="L9" s="41">
        <v>5083</v>
      </c>
      <c r="M9" s="41">
        <f>K9-L9</f>
        <v>5940</v>
      </c>
    </row>
    <row r="10" ht="24.95" customHeight="1" spans="1:13">
      <c r="A10" s="40" t="s">
        <v>50</v>
      </c>
      <c r="B10" s="41">
        <v>3554</v>
      </c>
      <c r="C10" s="41">
        <v>697</v>
      </c>
      <c r="D10" s="41"/>
      <c r="E10" s="41"/>
      <c r="F10" s="41"/>
      <c r="G10" s="41"/>
      <c r="H10" s="41"/>
      <c r="I10" s="41"/>
      <c r="J10" s="41">
        <v>681</v>
      </c>
      <c r="K10" s="41">
        <f>B10+C10+D10+E10+F10+G10+I10+J10+H10</f>
        <v>4932</v>
      </c>
      <c r="L10" s="41">
        <v>3554</v>
      </c>
      <c r="M10" s="41">
        <f>K10-L10</f>
        <v>1378</v>
      </c>
    </row>
    <row r="11" ht="24.95" customHeight="1" spans="1:13">
      <c r="A11" s="40" t="s">
        <v>51</v>
      </c>
      <c r="B11" s="41">
        <v>85639</v>
      </c>
      <c r="C11" s="41">
        <v>12663</v>
      </c>
      <c r="D11" s="41"/>
      <c r="E11" s="41"/>
      <c r="F11" s="41"/>
      <c r="G11" s="41"/>
      <c r="H11" s="41"/>
      <c r="I11" s="41"/>
      <c r="J11" s="41">
        <v>-7552</v>
      </c>
      <c r="K11" s="41">
        <f>B11+C11+D11+E11+F11+G11+I11+J11+H11</f>
        <v>90750</v>
      </c>
      <c r="L11" s="41">
        <v>100423</v>
      </c>
      <c r="M11" s="41">
        <f>K11-L11</f>
        <v>-9673</v>
      </c>
    </row>
    <row r="12" ht="24.95" customHeight="1" spans="1:13">
      <c r="A12" s="42" t="s">
        <v>52</v>
      </c>
      <c r="B12" s="41">
        <v>97817</v>
      </c>
      <c r="C12" s="41">
        <v>11113</v>
      </c>
      <c r="D12" s="41"/>
      <c r="E12" s="41"/>
      <c r="F12" s="41"/>
      <c r="G12" s="41"/>
      <c r="H12" s="41"/>
      <c r="I12" s="41"/>
      <c r="J12" s="41">
        <v>-9827</v>
      </c>
      <c r="K12" s="41">
        <f>B12+C12+D12+E12+F12+G12+I12+J12+H12</f>
        <v>99103</v>
      </c>
      <c r="L12" s="41">
        <v>97817</v>
      </c>
      <c r="M12" s="41">
        <f>K12-L12</f>
        <v>1286</v>
      </c>
    </row>
    <row r="13" ht="24.95" customHeight="1" spans="1:13">
      <c r="A13" s="40" t="s">
        <v>53</v>
      </c>
      <c r="B13" s="41">
        <v>7891</v>
      </c>
      <c r="C13" s="41">
        <v>8501</v>
      </c>
      <c r="D13" s="41"/>
      <c r="E13" s="41"/>
      <c r="F13" s="41"/>
      <c r="G13" s="41"/>
      <c r="H13" s="41"/>
      <c r="I13" s="41"/>
      <c r="J13" s="41">
        <v>-2383</v>
      </c>
      <c r="K13" s="41">
        <f>B13+C13+D13+E13+F13+G13+I13+J13+H13</f>
        <v>14009</v>
      </c>
      <c r="L13" s="41">
        <v>7891</v>
      </c>
      <c r="M13" s="41">
        <f>K13-L13</f>
        <v>6118</v>
      </c>
    </row>
    <row r="14" ht="24.95" customHeight="1" spans="1:13">
      <c r="A14" s="40" t="s">
        <v>54</v>
      </c>
      <c r="B14" s="41">
        <v>22979</v>
      </c>
      <c r="C14" s="41">
        <v>21360</v>
      </c>
      <c r="D14" s="41">
        <v>21241</v>
      </c>
      <c r="E14" s="41"/>
      <c r="F14" s="41"/>
      <c r="G14" s="41"/>
      <c r="H14" s="41">
        <v>3614</v>
      </c>
      <c r="I14" s="41"/>
      <c r="J14" s="41"/>
      <c r="K14" s="41">
        <f>B14+C14+D14+E14+F14+G14+I14+J14+H14</f>
        <v>69194</v>
      </c>
      <c r="L14" s="41">
        <v>44220</v>
      </c>
      <c r="M14" s="41">
        <f>K14-L14</f>
        <v>24974</v>
      </c>
    </row>
    <row r="15" ht="24.95" customHeight="1" spans="1:13">
      <c r="A15" s="40" t="s">
        <v>55</v>
      </c>
      <c r="B15" s="41">
        <v>44858</v>
      </c>
      <c r="C15" s="41">
        <v>52132</v>
      </c>
      <c r="D15" s="41"/>
      <c r="E15" s="41">
        <v>5000</v>
      </c>
      <c r="F15" s="41"/>
      <c r="G15" s="41"/>
      <c r="H15" s="41"/>
      <c r="I15" s="41">
        <v>6000</v>
      </c>
      <c r="J15" s="41">
        <v>9461</v>
      </c>
      <c r="K15" s="41">
        <f>B15+C15+D15+E15+F15+G15+I15+J15+H15</f>
        <v>117451</v>
      </c>
      <c r="L15" s="41">
        <v>75443</v>
      </c>
      <c r="M15" s="41">
        <f>K15-L15</f>
        <v>42008</v>
      </c>
    </row>
    <row r="16" ht="24.95" customHeight="1" spans="1:13">
      <c r="A16" s="40" t="s">
        <v>56</v>
      </c>
      <c r="B16" s="41">
        <v>12988</v>
      </c>
      <c r="C16" s="41">
        <v>5394</v>
      </c>
      <c r="D16" s="41"/>
      <c r="E16" s="41"/>
      <c r="F16" s="41"/>
      <c r="G16" s="41"/>
      <c r="H16" s="41">
        <v>1159</v>
      </c>
      <c r="I16" s="41"/>
      <c r="J16" s="41">
        <v>-1092</v>
      </c>
      <c r="K16" s="41">
        <f>B16+C16+D16+E16+F16+G16+I16+J16+H16</f>
        <v>18449</v>
      </c>
      <c r="L16" s="41">
        <v>12988</v>
      </c>
      <c r="M16" s="41">
        <f>K16-L16</f>
        <v>5461</v>
      </c>
    </row>
    <row r="17" ht="24.95" customHeight="1" spans="1:13">
      <c r="A17" s="40" t="s">
        <v>57</v>
      </c>
      <c r="B17" s="41">
        <v>330</v>
      </c>
      <c r="C17" s="41">
        <v>1176</v>
      </c>
      <c r="D17" s="41">
        <v>9573</v>
      </c>
      <c r="E17" s="41"/>
      <c r="F17" s="41"/>
      <c r="G17" s="41"/>
      <c r="H17" s="41"/>
      <c r="I17" s="41"/>
      <c r="J17" s="41"/>
      <c r="K17" s="41">
        <f>B17+C17+D17+E17+F17+G17+I17+J17+H17</f>
        <v>11079</v>
      </c>
      <c r="L17" s="41">
        <v>9903</v>
      </c>
      <c r="M17" s="41">
        <f>K17-L17</f>
        <v>1176</v>
      </c>
    </row>
    <row r="18" ht="24.95" customHeight="1" spans="1:13">
      <c r="A18" s="40" t="s">
        <v>58</v>
      </c>
      <c r="B18" s="41">
        <v>3560</v>
      </c>
      <c r="C18" s="41">
        <v>768</v>
      </c>
      <c r="D18" s="41"/>
      <c r="E18" s="41"/>
      <c r="F18" s="41"/>
      <c r="G18" s="41"/>
      <c r="H18" s="41"/>
      <c r="I18" s="41"/>
      <c r="J18" s="41">
        <v>-1620</v>
      </c>
      <c r="K18" s="41">
        <f>B18+C18+D18+E18+F18+G18+I18+J18+H18</f>
        <v>2708</v>
      </c>
      <c r="L18" s="41">
        <v>3560</v>
      </c>
      <c r="M18" s="41">
        <f>K18-L18</f>
        <v>-852</v>
      </c>
    </row>
    <row r="19" ht="24.95" customHeight="1" spans="1:13">
      <c r="A19" s="40" t="s">
        <v>59</v>
      </c>
      <c r="B19" s="41">
        <v>9</v>
      </c>
      <c r="C19" s="41">
        <v>71</v>
      </c>
      <c r="D19" s="41"/>
      <c r="E19" s="41"/>
      <c r="F19" s="41"/>
      <c r="G19" s="41"/>
      <c r="H19" s="41"/>
      <c r="I19" s="41"/>
      <c r="J19" s="41">
        <v>-9</v>
      </c>
      <c r="K19" s="41">
        <f>B19+C19+D19+E19+F19+G19+I19+J19+H19</f>
        <v>71</v>
      </c>
      <c r="L19" s="41">
        <v>9</v>
      </c>
      <c r="M19" s="41">
        <f>K19-L19</f>
        <v>62</v>
      </c>
    </row>
    <row r="20" ht="24.95" customHeight="1" spans="1:13">
      <c r="A20" s="40" t="s">
        <v>60</v>
      </c>
      <c r="B20" s="41"/>
      <c r="C20" s="41"/>
      <c r="D20" s="41"/>
      <c r="E20" s="41"/>
      <c r="F20" s="41"/>
      <c r="G20" s="41"/>
      <c r="H20" s="41"/>
      <c r="I20" s="41"/>
      <c r="J20" s="41">
        <v>39</v>
      </c>
      <c r="K20" s="41">
        <f>B20+C20+D20+E20+F20+G20+I20+J20+H20</f>
        <v>39</v>
      </c>
      <c r="L20" s="41">
        <v>0</v>
      </c>
      <c r="M20" s="41">
        <f>K20-L20</f>
        <v>39</v>
      </c>
    </row>
    <row r="21" ht="24.95" customHeight="1" spans="1:13">
      <c r="A21" s="40" t="s">
        <v>61</v>
      </c>
      <c r="B21" s="41">
        <v>4028</v>
      </c>
      <c r="C21" s="41">
        <v>667</v>
      </c>
      <c r="D21" s="41"/>
      <c r="E21" s="41"/>
      <c r="F21" s="41"/>
      <c r="G21" s="41"/>
      <c r="H21" s="41"/>
      <c r="I21" s="41"/>
      <c r="J21" s="41">
        <v>1</v>
      </c>
      <c r="K21" s="41">
        <f>B21+C21+D21+E21+F21+G21+I21+J21+H21</f>
        <v>4696</v>
      </c>
      <c r="L21" s="41">
        <v>4028</v>
      </c>
      <c r="M21" s="41">
        <f>K21-L21</f>
        <v>668</v>
      </c>
    </row>
    <row r="22" ht="24.95" customHeight="1" spans="1:13">
      <c r="A22" s="40" t="s">
        <v>62</v>
      </c>
      <c r="B22" s="41">
        <v>11197</v>
      </c>
      <c r="C22" s="41">
        <v>12063</v>
      </c>
      <c r="D22" s="41"/>
      <c r="E22" s="41"/>
      <c r="F22" s="41"/>
      <c r="G22" s="41"/>
      <c r="H22" s="41"/>
      <c r="I22" s="41"/>
      <c r="J22" s="41">
        <v>-5833</v>
      </c>
      <c r="K22" s="41">
        <f>B22+C22+D22+E22+F22+G22+I22+J22+H22</f>
        <v>17427</v>
      </c>
      <c r="L22" s="41">
        <v>18784</v>
      </c>
      <c r="M22" s="41">
        <f>K22-L22</f>
        <v>-1357</v>
      </c>
    </row>
    <row r="23" ht="24.95" customHeight="1" spans="1:13">
      <c r="A23" s="40" t="s">
        <v>63</v>
      </c>
      <c r="B23" s="41">
        <v>2016</v>
      </c>
      <c r="C23" s="41">
        <v>4451</v>
      </c>
      <c r="D23" s="41"/>
      <c r="E23" s="41"/>
      <c r="F23" s="41"/>
      <c r="G23" s="41"/>
      <c r="H23" s="41"/>
      <c r="I23" s="41"/>
      <c r="J23" s="41">
        <v>-2438</v>
      </c>
      <c r="K23" s="41">
        <f>B23+C23+D23+E23+F23+G23+I23+J23+H23</f>
        <v>4029</v>
      </c>
      <c r="L23" s="41">
        <v>2016</v>
      </c>
      <c r="M23" s="41">
        <f>K23-L23</f>
        <v>2013</v>
      </c>
    </row>
    <row r="24" ht="24.95" customHeight="1" spans="1:13">
      <c r="A24" s="40" t="s">
        <v>64</v>
      </c>
      <c r="B24" s="41">
        <v>1403</v>
      </c>
      <c r="C24" s="41">
        <v>1398</v>
      </c>
      <c r="D24" s="41"/>
      <c r="E24" s="41"/>
      <c r="F24" s="41"/>
      <c r="G24" s="41"/>
      <c r="H24" s="41"/>
      <c r="I24" s="41"/>
      <c r="J24" s="41">
        <v>1</v>
      </c>
      <c r="K24" s="41">
        <f>B24+C24+D24+E24+F24+G24+I24+J24+H24</f>
        <v>2802</v>
      </c>
      <c r="L24" s="41">
        <v>1403</v>
      </c>
      <c r="M24" s="41">
        <f>K24-L24</f>
        <v>1399</v>
      </c>
    </row>
    <row r="25" ht="24.95" customHeight="1" spans="1:13">
      <c r="A25" s="40" t="s">
        <v>65</v>
      </c>
      <c r="B25" s="41">
        <v>10000</v>
      </c>
      <c r="C25" s="41"/>
      <c r="D25" s="41"/>
      <c r="E25" s="41">
        <v>-10000</v>
      </c>
      <c r="F25" s="41"/>
      <c r="G25" s="41"/>
      <c r="H25" s="41"/>
      <c r="I25" s="41"/>
      <c r="J25" s="41"/>
      <c r="K25" s="41">
        <f>B25+C25+D25+E25+F25+G25+I25+J25+H25</f>
        <v>0</v>
      </c>
      <c r="L25" s="41">
        <v>10000</v>
      </c>
      <c r="M25" s="41">
        <f>K25-L25</f>
        <v>-10000</v>
      </c>
    </row>
    <row r="26" ht="24.95" customHeight="1" spans="1:13">
      <c r="A26" s="40" t="s">
        <v>66</v>
      </c>
      <c r="B26" s="41">
        <v>392</v>
      </c>
      <c r="C26" s="41">
        <v>3824</v>
      </c>
      <c r="D26" s="41"/>
      <c r="E26" s="41"/>
      <c r="F26" s="41"/>
      <c r="G26" s="41"/>
      <c r="H26" s="41"/>
      <c r="I26" s="41"/>
      <c r="J26" s="41">
        <v>29</v>
      </c>
      <c r="K26" s="41">
        <f>B26+C26+D26+E26+F26+G26+I26+J26+H26</f>
        <v>4245</v>
      </c>
      <c r="L26" s="41">
        <v>392</v>
      </c>
      <c r="M26" s="41">
        <f>K26-L26</f>
        <v>3853</v>
      </c>
    </row>
    <row r="27" ht="24.95" customHeight="1" spans="1:13">
      <c r="A27" s="40" t="s">
        <v>67</v>
      </c>
      <c r="B27" s="41"/>
      <c r="C27" s="41"/>
      <c r="D27" s="41">
        <v>4029</v>
      </c>
      <c r="E27" s="41"/>
      <c r="F27" s="41"/>
      <c r="G27" s="41"/>
      <c r="H27" s="41"/>
      <c r="I27" s="41"/>
      <c r="J27" s="41"/>
      <c r="K27" s="41">
        <f>B27+C27+D27+E27+F27+G27+I27+J27+H27</f>
        <v>4029</v>
      </c>
      <c r="L27" s="41">
        <v>3424</v>
      </c>
      <c r="M27" s="41">
        <f>K27-L27</f>
        <v>605</v>
      </c>
    </row>
    <row r="28" ht="24.95" customHeight="1" spans="1:13">
      <c r="A28" s="16" t="s">
        <v>68</v>
      </c>
      <c r="B28" s="41"/>
      <c r="C28" s="41"/>
      <c r="D28" s="41"/>
      <c r="E28" s="41"/>
      <c r="F28" s="41"/>
      <c r="G28" s="41"/>
      <c r="H28" s="41"/>
      <c r="I28" s="41"/>
      <c r="J28" s="41">
        <v>18000</v>
      </c>
      <c r="K28" s="41"/>
      <c r="L28" s="41"/>
      <c r="M28" s="41">
        <f>K28-L28</f>
        <v>0</v>
      </c>
    </row>
    <row r="29" ht="24.95" customHeight="1" spans="1:13">
      <c r="A29" s="16" t="s">
        <v>69</v>
      </c>
      <c r="B29" s="41"/>
      <c r="C29" s="41"/>
      <c r="D29" s="41"/>
      <c r="E29" s="41"/>
      <c r="F29" s="41"/>
      <c r="G29" s="41"/>
      <c r="H29" s="41"/>
      <c r="I29" s="41"/>
      <c r="J29" s="41"/>
      <c r="K29" s="41">
        <f>B29+C29+D29+E29+F29+G29+I29+J29+H29</f>
        <v>0</v>
      </c>
      <c r="L29" s="41"/>
      <c r="M29" s="41">
        <f>K29-L29</f>
        <v>0</v>
      </c>
    </row>
    <row r="30" ht="24.95" customHeight="1" spans="1:248">
      <c r="A30" s="43" t="s">
        <v>70</v>
      </c>
      <c r="B30" s="44">
        <f t="shared" ref="B30:M30" si="2">SUM(B4:B28)</f>
        <v>438456</v>
      </c>
      <c r="C30" s="44">
        <f>SUM(C4:C28)</f>
        <v>173725</v>
      </c>
      <c r="D30" s="44">
        <f>SUM(D4:D28)</f>
        <v>76018</v>
      </c>
      <c r="E30" s="44">
        <f>SUM(E4:E28)</f>
        <v>0</v>
      </c>
      <c r="F30" s="44">
        <f>SUM(F4:F28)</f>
        <v>4239</v>
      </c>
      <c r="G30" s="44">
        <f>SUM(G4:G28)</f>
        <v>0</v>
      </c>
      <c r="H30" s="44">
        <f>SUM(H4:H28)</f>
        <v>6691</v>
      </c>
      <c r="I30" s="44">
        <f>SUM(I4:I28)</f>
        <v>6000</v>
      </c>
      <c r="J30" s="44">
        <f>SUM(J4:J28)</f>
        <v>0</v>
      </c>
      <c r="K30" s="44">
        <f>SUM(K4:K28)</f>
        <v>687129</v>
      </c>
      <c r="L30" s="44">
        <f>SUM(L4:L28)</f>
        <v>568456</v>
      </c>
      <c r="M30" s="44">
        <f>SUM(M4:M28)</f>
        <v>118673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</row>
    <row r="31" ht="45.75" customHeight="1" spans="1:13">
      <c r="A31" s="45" t="s">
        <v>71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</sheetData>
  <mergeCells count="3">
    <mergeCell ref="A2:M2"/>
    <mergeCell ref="J3:M3"/>
    <mergeCell ref="A31:M31"/>
  </mergeCells>
  <printOptions horizontalCentered="1"/>
  <pageMargins left="0.275" right="0.118055555555556" top="0.393055555555556" bottom="0.432638888888889" header="0.275" footer="0.310416666666667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showGridLines="0" showZeros="0" workbookViewId="0">
      <pane xSplit="1" ySplit="4" topLeftCell="B9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21" customHeight="1" outlineLevelCol="3"/>
  <cols>
    <col min="1" max="1" width="37.125" customWidth="1"/>
    <col min="2" max="2" width="13.875" customWidth="1"/>
    <col min="3" max="3" width="16.875" customWidth="1"/>
    <col min="4" max="4" width="12.75" customWidth="1"/>
  </cols>
  <sheetData>
    <row r="1" ht="27.75" customHeight="1" spans="1:1">
      <c r="A1" s="23" t="s">
        <v>72</v>
      </c>
    </row>
    <row r="2" customHeight="1" spans="1:4">
      <c r="A2" s="7" t="s">
        <v>73</v>
      </c>
      <c r="B2" s="7"/>
      <c r="C2" s="7"/>
      <c r="D2" s="7"/>
    </row>
    <row r="3" ht="27" customHeight="1" spans="1:4">
      <c r="A3" s="24"/>
      <c r="B3" s="24"/>
      <c r="C3" s="24"/>
      <c r="D3" s="19" t="s">
        <v>2</v>
      </c>
    </row>
    <row r="4" s="21" customFormat="1" ht="46.5" customHeight="1" spans="1:4">
      <c r="A4" s="8" t="s">
        <v>3</v>
      </c>
      <c r="B4" s="9" t="s">
        <v>4</v>
      </c>
      <c r="C4" s="8" t="s">
        <v>5</v>
      </c>
      <c r="D4" s="8" t="s">
        <v>6</v>
      </c>
    </row>
    <row r="5" s="21" customFormat="1" ht="24.95" customHeight="1" spans="1:4">
      <c r="A5" s="25" t="s">
        <v>74</v>
      </c>
      <c r="B5" s="11">
        <f>SUM(B6:B21)</f>
        <v>205000</v>
      </c>
      <c r="C5" s="11">
        <v>-53553</v>
      </c>
      <c r="D5" s="11">
        <v>151447</v>
      </c>
    </row>
    <row r="6" s="22" customFormat="1" ht="24.95" customHeight="1" spans="1:4">
      <c r="A6" s="26" t="s">
        <v>75</v>
      </c>
      <c r="B6" s="27"/>
      <c r="C6" s="28">
        <f t="shared" ref="C6:C20" si="0">D6-B6</f>
        <v>0</v>
      </c>
      <c r="D6" s="28"/>
    </row>
    <row r="7" s="22" customFormat="1" ht="24.95" customHeight="1" spans="1:4">
      <c r="A7" s="26" t="s">
        <v>76</v>
      </c>
      <c r="B7" s="27"/>
      <c r="C7" s="28">
        <f>D7-B7</f>
        <v>0</v>
      </c>
      <c r="D7" s="28"/>
    </row>
    <row r="8" s="22" customFormat="1" ht="24.95" customHeight="1" spans="1:4">
      <c r="A8" s="26" t="s">
        <v>77</v>
      </c>
      <c r="B8" s="27"/>
      <c r="C8" s="28">
        <f>D8-B8</f>
        <v>0</v>
      </c>
      <c r="D8" s="28"/>
    </row>
    <row r="9" s="22" customFormat="1" ht="24.95" customHeight="1" spans="1:4">
      <c r="A9" s="26" t="s">
        <v>78</v>
      </c>
      <c r="B9" s="27"/>
      <c r="C9" s="28">
        <f>D9-B9</f>
        <v>0</v>
      </c>
      <c r="D9" s="28"/>
    </row>
    <row r="10" s="22" customFormat="1" ht="24.95" customHeight="1" spans="1:4">
      <c r="A10" s="26" t="s">
        <v>79</v>
      </c>
      <c r="B10" s="27"/>
      <c r="C10" s="28">
        <f>D10-B10</f>
        <v>0</v>
      </c>
      <c r="D10" s="28"/>
    </row>
    <row r="11" s="22" customFormat="1" ht="24.95" customHeight="1" spans="1:4">
      <c r="A11" s="26" t="s">
        <v>80</v>
      </c>
      <c r="B11" s="27"/>
      <c r="C11" s="28">
        <f>D11-B11</f>
        <v>0</v>
      </c>
      <c r="D11" s="28"/>
    </row>
    <row r="12" s="22" customFormat="1" ht="24.95" customHeight="1" spans="1:4">
      <c r="A12" s="26" t="s">
        <v>81</v>
      </c>
      <c r="B12" s="27">
        <v>4000</v>
      </c>
      <c r="C12" s="28">
        <f>D12-B12</f>
        <v>-979</v>
      </c>
      <c r="D12" s="28">
        <v>3021</v>
      </c>
    </row>
    <row r="13" s="22" customFormat="1" ht="24.95" customHeight="1" spans="1:4">
      <c r="A13" s="26" t="s">
        <v>82</v>
      </c>
      <c r="B13" s="27">
        <v>1080</v>
      </c>
      <c r="C13" s="28">
        <f>D13-B13</f>
        <v>-290</v>
      </c>
      <c r="D13" s="28">
        <v>790</v>
      </c>
    </row>
    <row r="14" s="22" customFormat="1" ht="24.95" customHeight="1" spans="1:4">
      <c r="A14" s="26" t="s">
        <v>83</v>
      </c>
      <c r="B14" s="27">
        <v>194920</v>
      </c>
      <c r="C14" s="28">
        <f>D14-B14</f>
        <v>-50738</v>
      </c>
      <c r="D14" s="28">
        <v>144182</v>
      </c>
    </row>
    <row r="15" s="22" customFormat="1" ht="24.95" customHeight="1" spans="1:4">
      <c r="A15" s="26" t="s">
        <v>84</v>
      </c>
      <c r="B15" s="27"/>
      <c r="C15" s="28">
        <f ca="1">D15-B15</f>
        <v>0</v>
      </c>
      <c r="D15" s="28">
        <f ca="1">B15+C15</f>
        <v>0</v>
      </c>
    </row>
    <row r="16" s="22" customFormat="1" ht="24.95" customHeight="1" spans="1:4">
      <c r="A16" s="26" t="s">
        <v>85</v>
      </c>
      <c r="B16" s="27"/>
      <c r="C16" s="28">
        <f ca="1">D16-B16</f>
        <v>0</v>
      </c>
      <c r="D16" s="28">
        <f ca="1">B16+C16</f>
        <v>0</v>
      </c>
    </row>
    <row r="17" ht="24.95" customHeight="1" spans="1:4">
      <c r="A17" s="26" t="s">
        <v>86</v>
      </c>
      <c r="B17" s="27">
        <v>5000</v>
      </c>
      <c r="C17" s="28">
        <f>D17-B17</f>
        <v>-1546</v>
      </c>
      <c r="D17" s="28">
        <v>3454</v>
      </c>
    </row>
    <row r="18" s="22" customFormat="1" ht="24.95" customHeight="1" spans="1:4">
      <c r="A18" s="26" t="s">
        <v>87</v>
      </c>
      <c r="B18" s="27"/>
      <c r="C18" s="29">
        <f>D18-B18</f>
        <v>0</v>
      </c>
      <c r="D18" s="27"/>
    </row>
    <row r="19" s="22" customFormat="1" ht="24.95" customHeight="1" spans="1:4">
      <c r="A19" s="26" t="s">
        <v>88</v>
      </c>
      <c r="B19" s="27"/>
      <c r="C19" s="29">
        <f>D19-B19</f>
        <v>0</v>
      </c>
      <c r="D19" s="27"/>
    </row>
    <row r="20" s="22" customFormat="1" ht="24.95" customHeight="1" spans="1:4">
      <c r="A20" s="26" t="s">
        <v>89</v>
      </c>
      <c r="B20" s="27"/>
      <c r="C20" s="29">
        <f>D20-B20</f>
        <v>0</v>
      </c>
      <c r="D20" s="27"/>
    </row>
    <row r="21" s="22" customFormat="1" ht="24.95" customHeight="1" spans="1:4">
      <c r="A21" s="26" t="s">
        <v>90</v>
      </c>
      <c r="B21" s="27"/>
      <c r="C21" s="29"/>
      <c r="D21" s="27"/>
    </row>
    <row r="22" ht="24.95" customHeight="1" spans="1:4">
      <c r="A22" s="30"/>
      <c r="B22" s="31"/>
      <c r="C22" s="32"/>
      <c r="D22" s="31"/>
    </row>
    <row r="23" ht="24.95" customHeight="1" spans="1:4">
      <c r="A23" s="33" t="s">
        <v>70</v>
      </c>
      <c r="B23" s="34">
        <f>SUM(B5,B22:B22)</f>
        <v>205000</v>
      </c>
      <c r="C23" s="34">
        <f>SUM(C5,C22:C22)</f>
        <v>-53553</v>
      </c>
      <c r="D23" s="34">
        <f>SUM(D5,D22:D22)</f>
        <v>151447</v>
      </c>
    </row>
    <row r="24" ht="24.95" customHeight="1"/>
    <row r="25" ht="24.95" customHeight="1" spans="2:3">
      <c r="B25" s="35"/>
      <c r="C25" s="35"/>
    </row>
  </sheetData>
  <mergeCells count="1">
    <mergeCell ref="A2:D2"/>
  </mergeCells>
  <printOptions horizontalCentered="1"/>
  <pageMargins left="0.769444444444444" right="0.309722222222222" top="0.55" bottom="0.55" header="0.309722222222222" footer="0.309722222222222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4"/>
  <sheetViews>
    <sheetView showGridLines="0" showZeros="0" workbookViewId="0">
      <pane xSplit="1" ySplit="4" topLeftCell="B23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21" customHeight="1"/>
  <cols>
    <col min="1" max="1" width="38.375" style="3" customWidth="1"/>
    <col min="2" max="2" width="10.375" style="4" customWidth="1"/>
    <col min="3" max="3" width="9.125" style="4" customWidth="1"/>
    <col min="4" max="4" width="9.875" style="4" customWidth="1"/>
    <col min="5" max="5" width="9.5" style="4" customWidth="1"/>
    <col min="6" max="6" width="9.5" style="2" customWidth="1"/>
    <col min="7" max="7" width="8.75" style="4" customWidth="1"/>
    <col min="8" max="8" width="9.125" style="4" customWidth="1"/>
    <col min="9" max="9" width="10" style="4" customWidth="1"/>
    <col min="10" max="10" width="11.75" style="4" customWidth="1"/>
    <col min="11" max="11" width="7" style="5" customWidth="1"/>
    <col min="12" max="256" width="9" style="4" customWidth="1"/>
  </cols>
  <sheetData>
    <row r="1" customHeight="1" spans="1:1">
      <c r="A1" s="6" t="s">
        <v>91</v>
      </c>
    </row>
    <row r="2" customFormat="1" customHeight="1" spans="1:11">
      <c r="A2" s="7" t="s">
        <v>92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1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19" t="s">
        <v>2</v>
      </c>
    </row>
    <row r="4" ht="46.5" customHeight="1" spans="1:11">
      <c r="A4" s="8" t="s">
        <v>3</v>
      </c>
      <c r="B4" s="8" t="s">
        <v>4</v>
      </c>
      <c r="C4" s="8" t="s">
        <v>93</v>
      </c>
      <c r="D4" s="8" t="s">
        <v>40</v>
      </c>
      <c r="E4" s="8" t="s">
        <v>94</v>
      </c>
      <c r="F4" s="8" t="s">
        <v>5</v>
      </c>
      <c r="G4" s="8" t="s">
        <v>95</v>
      </c>
      <c r="H4" s="9" t="s">
        <v>68</v>
      </c>
      <c r="I4" s="9" t="s">
        <v>96</v>
      </c>
      <c r="J4" s="20" t="s">
        <v>6</v>
      </c>
      <c r="K4" s="20" t="s">
        <v>97</v>
      </c>
    </row>
    <row r="5" s="1" customFormat="1" customHeight="1" spans="1:11">
      <c r="A5" s="10" t="s">
        <v>50</v>
      </c>
      <c r="B5" s="11">
        <f t="shared" ref="B5:F5" si="0">B6+B7</f>
        <v>24</v>
      </c>
      <c r="C5" s="11">
        <f>C6+C7</f>
        <v>12</v>
      </c>
      <c r="D5" s="11">
        <f>D6+D7</f>
        <v>0</v>
      </c>
      <c r="E5" s="11"/>
      <c r="F5" s="11">
        <f>F6+F7</f>
        <v>0</v>
      </c>
      <c r="G5" s="11"/>
      <c r="H5" s="11"/>
      <c r="I5" s="11"/>
      <c r="J5" s="11">
        <f>B5+C5+D5+E5+F5-G5-H5-I5</f>
        <v>36</v>
      </c>
      <c r="K5" s="11">
        <f>K6+K7</f>
        <v>0</v>
      </c>
    </row>
    <row r="6" s="2" customFormat="1" customHeight="1" spans="1:11">
      <c r="A6" s="12" t="s">
        <v>98</v>
      </c>
      <c r="B6" s="13">
        <v>1</v>
      </c>
      <c r="C6" s="13">
        <v>5</v>
      </c>
      <c r="D6" s="13"/>
      <c r="E6" s="13"/>
      <c r="F6" s="13"/>
      <c r="G6" s="13"/>
      <c r="H6" s="13"/>
      <c r="I6" s="13"/>
      <c r="J6" s="11">
        <f t="shared" ref="J6:J33" si="1">B6+C6+D6+E6+F6-G6-H6-I6</f>
        <v>6</v>
      </c>
      <c r="K6" s="11"/>
    </row>
    <row r="7" customHeight="1" spans="1:11">
      <c r="A7" s="12" t="s">
        <v>99</v>
      </c>
      <c r="B7" s="13">
        <v>23</v>
      </c>
      <c r="C7" s="13">
        <v>7</v>
      </c>
      <c r="D7" s="13"/>
      <c r="E7" s="13"/>
      <c r="F7" s="13"/>
      <c r="G7" s="13"/>
      <c r="H7" s="13"/>
      <c r="I7" s="13"/>
      <c r="J7" s="11">
        <f>B7+C7+D7+E7+F7-G7-H7-I7</f>
        <v>30</v>
      </c>
      <c r="K7" s="11"/>
    </row>
    <row r="8" s="1" customFormat="1" customHeight="1" spans="1:11">
      <c r="A8" s="10" t="s">
        <v>51</v>
      </c>
      <c r="B8" s="11">
        <f t="shared" ref="B8:G8" si="2">SUM(B9:B10)</f>
        <v>13</v>
      </c>
      <c r="C8" s="11">
        <f>SUM(C9:C10)</f>
        <v>0</v>
      </c>
      <c r="D8" s="11"/>
      <c r="E8" s="11"/>
      <c r="F8" s="11">
        <f>SUM(F9:F10)</f>
        <v>0</v>
      </c>
      <c r="G8" s="11">
        <f>SUM(G9:G10)</f>
        <v>0</v>
      </c>
      <c r="H8" s="11"/>
      <c r="I8" s="11"/>
      <c r="J8" s="11">
        <f>B8+C8+D8+E8+F8-G8-H8-I8</f>
        <v>13</v>
      </c>
      <c r="K8" s="11"/>
    </row>
    <row r="9" s="2" customFormat="1" customHeight="1" spans="1:11">
      <c r="A9" s="12" t="s">
        <v>100</v>
      </c>
      <c r="B9" s="13">
        <v>13</v>
      </c>
      <c r="C9" s="13"/>
      <c r="D9" s="13"/>
      <c r="E9" s="13"/>
      <c r="F9" s="13"/>
      <c r="G9" s="13"/>
      <c r="H9" s="13"/>
      <c r="I9" s="13"/>
      <c r="J9" s="11">
        <f>B9+C9+D9+E9+F9-G9-H9-I9</f>
        <v>13</v>
      </c>
      <c r="K9" s="11"/>
    </row>
    <row r="10" s="2" customFormat="1" customHeight="1" spans="1:11">
      <c r="A10" s="12" t="s">
        <v>101</v>
      </c>
      <c r="B10" s="13"/>
      <c r="C10" s="13"/>
      <c r="D10" s="13"/>
      <c r="E10" s="13"/>
      <c r="F10" s="13"/>
      <c r="G10" s="13"/>
      <c r="H10" s="13"/>
      <c r="I10" s="13"/>
      <c r="J10" s="11">
        <f>B10+C10+D10+E10+F10-G10-H10-I10</f>
        <v>0</v>
      </c>
      <c r="K10" s="11"/>
    </row>
    <row r="11" s="1" customFormat="1" customHeight="1" spans="1:11">
      <c r="A11" s="10" t="s">
        <v>54</v>
      </c>
      <c r="B11" s="11">
        <f t="shared" ref="B11:I11" si="3">SUM(B12:B19)</f>
        <v>64379</v>
      </c>
      <c r="C11" s="11">
        <f>SUM(C12:C19)</f>
        <v>1494</v>
      </c>
      <c r="D11" s="11">
        <f>SUM(D12:D19)</f>
        <v>0</v>
      </c>
      <c r="E11" s="11">
        <f>SUM(E12:E19)</f>
        <v>47400</v>
      </c>
      <c r="F11" s="11">
        <f>SUM(F12:F19)</f>
        <v>86967</v>
      </c>
      <c r="G11" s="11">
        <f>SUM(G12:G19)</f>
        <v>76018</v>
      </c>
      <c r="H11" s="11">
        <f>SUM(H12:H19)</f>
        <v>55</v>
      </c>
      <c r="I11" s="11">
        <f>SUM(I12:I19)</f>
        <v>11338</v>
      </c>
      <c r="J11" s="11">
        <f>B11+C11+D11+E11+F11-G11-H11-I11</f>
        <v>112829</v>
      </c>
      <c r="K11" s="11"/>
    </row>
    <row r="12" s="2" customFormat="1" customHeight="1" spans="1:11">
      <c r="A12" s="12" t="s">
        <v>102</v>
      </c>
      <c r="B12" s="13"/>
      <c r="C12" s="13"/>
      <c r="D12" s="13"/>
      <c r="E12" s="13"/>
      <c r="F12" s="13"/>
      <c r="G12" s="13"/>
      <c r="H12" s="13"/>
      <c r="I12" s="13"/>
      <c r="J12" s="11">
        <f>B12+C12+D12+E12+F12-G12-H12-I12</f>
        <v>0</v>
      </c>
      <c r="K12" s="11"/>
    </row>
    <row r="13" s="2" customFormat="1" customHeight="1" spans="1:11">
      <c r="A13" s="12" t="s">
        <v>103</v>
      </c>
      <c r="B13" s="13">
        <v>53418</v>
      </c>
      <c r="C13" s="13">
        <v>1494</v>
      </c>
      <c r="D13" s="13"/>
      <c r="E13" s="13"/>
      <c r="F13" s="13">
        <v>89782</v>
      </c>
      <c r="G13" s="13">
        <v>69000</v>
      </c>
      <c r="H13" s="13">
        <v>55</v>
      </c>
      <c r="I13" s="13">
        <v>11338</v>
      </c>
      <c r="J13" s="11">
        <f>B13+C13+D13+E13+F13-G13-H13-I13</f>
        <v>64301</v>
      </c>
      <c r="K13" s="11"/>
    </row>
    <row r="14" s="2" customFormat="1" customHeight="1" spans="1:11">
      <c r="A14" s="12" t="s">
        <v>104</v>
      </c>
      <c r="B14" s="13">
        <v>4270</v>
      </c>
      <c r="C14" s="13"/>
      <c r="D14" s="13"/>
      <c r="E14" s="13"/>
      <c r="F14" s="13">
        <v>-979</v>
      </c>
      <c r="G14" s="13">
        <v>2989</v>
      </c>
      <c r="H14" s="13"/>
      <c r="I14" s="13"/>
      <c r="J14" s="11">
        <f>B14+C14+D14+E14+F14-G14-H14-I14</f>
        <v>302</v>
      </c>
      <c r="K14" s="11"/>
    </row>
    <row r="15" s="2" customFormat="1" customHeight="1" spans="1:11">
      <c r="A15" s="12" t="s">
        <v>105</v>
      </c>
      <c r="B15" s="13">
        <v>1146</v>
      </c>
      <c r="C15" s="13"/>
      <c r="D15" s="13"/>
      <c r="E15" s="13"/>
      <c r="F15" s="13">
        <v>-290</v>
      </c>
      <c r="G15" s="13">
        <v>777</v>
      </c>
      <c r="H15" s="13"/>
      <c r="I15" s="13"/>
      <c r="J15" s="11">
        <f>B15+C15+D15+E15+F15-G15-H15-I15</f>
        <v>79</v>
      </c>
      <c r="K15" s="11"/>
    </row>
    <row r="16" s="2" customFormat="1" customHeight="1" spans="1:11">
      <c r="A16" s="12" t="s">
        <v>106</v>
      </c>
      <c r="B16" s="13"/>
      <c r="C16" s="13"/>
      <c r="D16" s="13"/>
      <c r="E16" s="13"/>
      <c r="F16" s="13"/>
      <c r="G16" s="13"/>
      <c r="H16" s="13"/>
      <c r="I16" s="13"/>
      <c r="J16" s="11">
        <f>B16+C16+D16+E16+F16-G16-H16-I16</f>
        <v>0</v>
      </c>
      <c r="K16" s="11"/>
    </row>
    <row r="17" s="2" customFormat="1" customHeight="1" spans="1:11">
      <c r="A17" s="12" t="s">
        <v>107</v>
      </c>
      <c r="B17" s="13">
        <v>5545</v>
      </c>
      <c r="C17" s="13"/>
      <c r="D17" s="13"/>
      <c r="E17" s="13"/>
      <c r="F17" s="13">
        <v>-1546</v>
      </c>
      <c r="G17" s="13">
        <v>3252</v>
      </c>
      <c r="H17" s="13"/>
      <c r="I17" s="13"/>
      <c r="J17" s="11">
        <f>B17+C17+D17+E17+F17-G17-H17-I17</f>
        <v>747</v>
      </c>
      <c r="K17" s="11"/>
    </row>
    <row r="18" s="2" customFormat="1" customHeight="1" spans="1:11">
      <c r="A18" s="12" t="s">
        <v>108</v>
      </c>
      <c r="B18" s="13"/>
      <c r="C18" s="13"/>
      <c r="D18" s="13"/>
      <c r="E18" s="13"/>
      <c r="F18" s="13"/>
      <c r="G18" s="13"/>
      <c r="H18" s="13"/>
      <c r="I18" s="13"/>
      <c r="J18" s="11">
        <f>B18+C18+D18+E18+F18-G18-H18-I18</f>
        <v>0</v>
      </c>
      <c r="K18" s="11"/>
    </row>
    <row r="19" s="2" customFormat="1" customHeight="1" spans="1:11">
      <c r="A19" s="12" t="s">
        <v>109</v>
      </c>
      <c r="B19" s="13"/>
      <c r="C19" s="13"/>
      <c r="D19" s="13"/>
      <c r="E19" s="13">
        <v>47400</v>
      </c>
      <c r="F19" s="13"/>
      <c r="G19" s="13"/>
      <c r="H19" s="13"/>
      <c r="I19" s="13"/>
      <c r="J19" s="11">
        <f>B19+C19+D19+E19+F19-G19-H19-I19</f>
        <v>47400</v>
      </c>
      <c r="K19" s="11"/>
    </row>
    <row r="20" s="1" customFormat="1" customHeight="1" spans="1:11">
      <c r="A20" s="10" t="s">
        <v>55</v>
      </c>
      <c r="B20" s="11">
        <f t="shared" ref="B20:G20" si="4">SUM(B21:B22)</f>
        <v>2</v>
      </c>
      <c r="C20" s="11">
        <f>SUM(C21:C22)</f>
        <v>0</v>
      </c>
      <c r="D20" s="11"/>
      <c r="E20" s="11"/>
      <c r="F20" s="11">
        <f>SUM(F21:F22)</f>
        <v>0</v>
      </c>
      <c r="G20" s="11">
        <f>SUM(G21:G22)</f>
        <v>0</v>
      </c>
      <c r="H20" s="11"/>
      <c r="I20" s="11"/>
      <c r="J20" s="11">
        <f>B20+C20+D20+E20+F20-G20-H20-I20</f>
        <v>2</v>
      </c>
      <c r="K20" s="11"/>
    </row>
    <row r="21" s="2" customFormat="1" customHeight="1" spans="1:11">
      <c r="A21" s="12" t="s">
        <v>110</v>
      </c>
      <c r="B21" s="13"/>
      <c r="C21" s="13"/>
      <c r="D21" s="13"/>
      <c r="E21" s="13"/>
      <c r="F21" s="13"/>
      <c r="G21" s="13"/>
      <c r="H21" s="13"/>
      <c r="I21" s="13"/>
      <c r="J21" s="11">
        <f>B21+C21+D21+E21+F21-G21-H21-I21</f>
        <v>0</v>
      </c>
      <c r="K21" s="11"/>
    </row>
    <row r="22" s="2" customFormat="1" customHeight="1" spans="1:11">
      <c r="A22" s="14" t="s">
        <v>111</v>
      </c>
      <c r="B22" s="13">
        <v>2</v>
      </c>
      <c r="C22" s="13"/>
      <c r="D22" s="13"/>
      <c r="E22" s="13"/>
      <c r="F22" s="13"/>
      <c r="G22" s="13"/>
      <c r="H22" s="13"/>
      <c r="I22" s="13"/>
      <c r="J22" s="11">
        <f>B22+C22+D22+E22+F22-G22-H22-I22</f>
        <v>2</v>
      </c>
      <c r="K22" s="11"/>
    </row>
    <row r="23" s="1" customFormat="1" customHeight="1" spans="1:11">
      <c r="A23" s="10" t="s">
        <v>56</v>
      </c>
      <c r="B23" s="11">
        <f t="shared" ref="B23:G23" si="5">SUM(B24:B24)</f>
        <v>0</v>
      </c>
      <c r="C23" s="11">
        <f>SUM(C24:C24)</f>
        <v>900</v>
      </c>
      <c r="D23" s="11"/>
      <c r="E23" s="11"/>
      <c r="F23" s="11">
        <f>SUM(F24:F24)</f>
        <v>0</v>
      </c>
      <c r="G23" s="11">
        <f>SUM(G24:G24)</f>
        <v>0</v>
      </c>
      <c r="H23" s="11"/>
      <c r="I23" s="11"/>
      <c r="J23" s="11">
        <f>B23+C23+D23+E23+F23-G23-H23-I23</f>
        <v>900</v>
      </c>
      <c r="K23" s="11"/>
    </row>
    <row r="24" customHeight="1" spans="1:11">
      <c r="A24" s="14" t="s">
        <v>112</v>
      </c>
      <c r="B24" s="13"/>
      <c r="C24" s="13">
        <v>900</v>
      </c>
      <c r="D24" s="13"/>
      <c r="E24" s="13"/>
      <c r="F24" s="13"/>
      <c r="G24" s="13"/>
      <c r="H24" s="13"/>
      <c r="I24" s="13"/>
      <c r="J24" s="11">
        <f>B24+C24+D24+E24+F24-G24-H24-I24</f>
        <v>900</v>
      </c>
      <c r="K24" s="11"/>
    </row>
    <row r="25" s="1" customFormat="1" customHeight="1" spans="1:11">
      <c r="A25" s="10" t="s">
        <v>66</v>
      </c>
      <c r="B25" s="11">
        <f t="shared" ref="B25:G25" si="6">SUM(B26:B27)</f>
        <v>61085</v>
      </c>
      <c r="C25" s="11">
        <f>SUM(C26:C27)</f>
        <v>1574</v>
      </c>
      <c r="D25" s="11">
        <f>SUM(D26:D27)</f>
        <v>0</v>
      </c>
      <c r="E25" s="11">
        <f>SUM(E26:E27)</f>
        <v>13000</v>
      </c>
      <c r="F25" s="11">
        <f>SUM(F26:F27)</f>
        <v>0</v>
      </c>
      <c r="G25" s="11">
        <f>SUM(G26:G27)</f>
        <v>0</v>
      </c>
      <c r="H25" s="11"/>
      <c r="I25" s="11"/>
      <c r="J25" s="11">
        <f>B25+C25+D25+E25+F25-G25-H25-I25</f>
        <v>75659</v>
      </c>
      <c r="K25" s="11"/>
    </row>
    <row r="26" customHeight="1" spans="1:11">
      <c r="A26" s="14" t="s">
        <v>113</v>
      </c>
      <c r="B26" s="13">
        <v>60600</v>
      </c>
      <c r="C26" s="13"/>
      <c r="D26" s="13"/>
      <c r="E26" s="13">
        <v>13000</v>
      </c>
      <c r="F26" s="13"/>
      <c r="G26" s="13"/>
      <c r="H26" s="13"/>
      <c r="I26" s="13"/>
      <c r="J26" s="11">
        <f>B26+C26+D26+E26+F26-G26-H26-I26</f>
        <v>73600</v>
      </c>
      <c r="K26" s="11"/>
    </row>
    <row r="27" customHeight="1" spans="1:11">
      <c r="A27" s="14" t="s">
        <v>114</v>
      </c>
      <c r="B27" s="13">
        <v>485</v>
      </c>
      <c r="C27" s="13">
        <v>1574</v>
      </c>
      <c r="D27" s="13"/>
      <c r="E27" s="13"/>
      <c r="F27" s="13"/>
      <c r="G27" s="13"/>
      <c r="H27" s="13"/>
      <c r="I27" s="13"/>
      <c r="J27" s="11">
        <f>B27+C27+D27+E27+F27-G27-H27-I27</f>
        <v>2059</v>
      </c>
      <c r="K27" s="11"/>
    </row>
    <row r="28" customHeight="1" spans="1:11">
      <c r="A28" s="10" t="s">
        <v>67</v>
      </c>
      <c r="B28" s="11">
        <f t="shared" ref="B28:G28" si="7">SUM(B29:B30)</f>
        <v>3991</v>
      </c>
      <c r="C28" s="11">
        <f>SUM(C29:C30)</f>
        <v>0</v>
      </c>
      <c r="D28" s="11"/>
      <c r="E28" s="11"/>
      <c r="F28" s="11">
        <f>SUM(F29:F30)</f>
        <v>550</v>
      </c>
      <c r="G28" s="11">
        <f>SUM(G29:G30)</f>
        <v>0</v>
      </c>
      <c r="H28" s="11"/>
      <c r="I28" s="11"/>
      <c r="J28" s="11">
        <f>B28+C28+D28+E28+F28-G28-H28-I28</f>
        <v>4541</v>
      </c>
      <c r="K28" s="11"/>
    </row>
    <row r="29" customHeight="1" spans="1:11">
      <c r="A29" s="15" t="s">
        <v>115</v>
      </c>
      <c r="B29" s="13">
        <v>1035</v>
      </c>
      <c r="C29" s="13"/>
      <c r="D29" s="13"/>
      <c r="E29" s="13"/>
      <c r="F29" s="13"/>
      <c r="G29" s="13"/>
      <c r="H29" s="13"/>
      <c r="I29" s="13"/>
      <c r="J29" s="11">
        <f>B29+C29+D29+E29+F29-G29-H29-I29</f>
        <v>1035</v>
      </c>
      <c r="K29" s="11"/>
    </row>
    <row r="30" customHeight="1" spans="1:11">
      <c r="A30" s="15" t="s">
        <v>116</v>
      </c>
      <c r="B30" s="13">
        <v>2956</v>
      </c>
      <c r="C30" s="13"/>
      <c r="D30" s="13"/>
      <c r="E30" s="13"/>
      <c r="F30" s="13">
        <v>550</v>
      </c>
      <c r="G30" s="13"/>
      <c r="H30" s="13"/>
      <c r="I30" s="13"/>
      <c r="J30" s="11">
        <f>B30+C30+D30+E30+F30-G30-H30-I30</f>
        <v>3506</v>
      </c>
      <c r="K30" s="11"/>
    </row>
    <row r="31" customHeight="1" spans="1:11">
      <c r="A31" s="10" t="s">
        <v>117</v>
      </c>
      <c r="B31" s="11">
        <f t="shared" ref="B31:G31" si="8">SUM(B32:B33)</f>
        <v>0</v>
      </c>
      <c r="C31" s="11">
        <f>SUM(C32:C33)</f>
        <v>0</v>
      </c>
      <c r="D31" s="11">
        <f>SUM(D32:D33)</f>
        <v>18824</v>
      </c>
      <c r="E31" s="11"/>
      <c r="F31" s="11">
        <f>SUM(F32:F33)</f>
        <v>0</v>
      </c>
      <c r="G31" s="11">
        <f>SUM(G32:G33)</f>
        <v>0</v>
      </c>
      <c r="H31" s="11"/>
      <c r="I31" s="11"/>
      <c r="J31" s="11">
        <f>B31+C31+D31+E31+F31-G31-H31-I31</f>
        <v>18824</v>
      </c>
      <c r="K31" s="11"/>
    </row>
    <row r="32" customHeight="1" spans="1:11">
      <c r="A32" s="15" t="s">
        <v>118</v>
      </c>
      <c r="B32" s="13"/>
      <c r="C32" s="13"/>
      <c r="D32" s="13">
        <v>18746</v>
      </c>
      <c r="E32" s="13"/>
      <c r="F32" s="13"/>
      <c r="G32" s="13"/>
      <c r="H32" s="13"/>
      <c r="I32" s="13"/>
      <c r="J32" s="11">
        <f>B32+C32+D32+E32+F32-G32-H32-I32</f>
        <v>18746</v>
      </c>
      <c r="K32" s="11"/>
    </row>
    <row r="33" customHeight="1" spans="1:11">
      <c r="A33" s="15" t="s">
        <v>119</v>
      </c>
      <c r="B33" s="13"/>
      <c r="C33" s="13"/>
      <c r="D33" s="13">
        <v>78</v>
      </c>
      <c r="E33" s="13"/>
      <c r="F33" s="13"/>
      <c r="G33" s="13"/>
      <c r="H33" s="13"/>
      <c r="I33" s="13"/>
      <c r="J33" s="11">
        <f>B33+C33+D33+E33+F33-G33-H33-I33</f>
        <v>78</v>
      </c>
      <c r="K33" s="11"/>
    </row>
    <row r="34" customHeight="1" spans="1:11">
      <c r="A34" s="16" t="s">
        <v>68</v>
      </c>
      <c r="B34" s="13"/>
      <c r="C34" s="13"/>
      <c r="D34" s="13"/>
      <c r="E34" s="13"/>
      <c r="F34" s="13"/>
      <c r="G34" s="13"/>
      <c r="H34" s="13"/>
      <c r="I34" s="13"/>
      <c r="J34" s="11"/>
      <c r="K34" s="11"/>
    </row>
    <row r="35" customHeight="1" spans="1:11">
      <c r="A35" s="16" t="s">
        <v>96</v>
      </c>
      <c r="B35" s="13"/>
      <c r="C35" s="13"/>
      <c r="D35" s="13"/>
      <c r="E35" s="13"/>
      <c r="F35" s="13"/>
      <c r="G35" s="13"/>
      <c r="H35" s="13"/>
      <c r="I35" s="13"/>
      <c r="J35" s="11"/>
      <c r="K35" s="11"/>
    </row>
    <row r="36" customHeight="1" spans="1:11">
      <c r="A36" s="17" t="s">
        <v>120</v>
      </c>
      <c r="B36" s="11">
        <f t="shared" ref="B36:J36" si="9">SUM(B5,B8,B11,B20,B23,B25,B28,B31)</f>
        <v>129494</v>
      </c>
      <c r="C36" s="11">
        <f>SUM(C5,C8,C11,C20,C23,C25,C28,C31)</f>
        <v>3980</v>
      </c>
      <c r="D36" s="11">
        <f>SUM(D5,D8,D11,D20,D23,D25,D28,D31)</f>
        <v>18824</v>
      </c>
      <c r="E36" s="11">
        <f>SUM(E5,E8,E11,E20,E23,E25,E28,E31)</f>
        <v>60400</v>
      </c>
      <c r="F36" s="11">
        <f>SUM(F5,F8,F11,F20,F23,F25,F28,F31)</f>
        <v>87517</v>
      </c>
      <c r="G36" s="11">
        <f>SUM(G5,G8,G11,G20,G23,G25,G28,G31)</f>
        <v>76018</v>
      </c>
      <c r="H36" s="11">
        <f>SUM(H5,H8,H11,H20,H23,H25,H28,H31)</f>
        <v>55</v>
      </c>
      <c r="I36" s="11">
        <f>SUM(I5,I8,I11,I20,I23,I25,I28,I31)</f>
        <v>11338</v>
      </c>
      <c r="J36" s="11">
        <f>SUM(J5,J8,J11,J20,J23,J25,J28,J31)</f>
        <v>212804</v>
      </c>
      <c r="K36" s="11"/>
    </row>
    <row r="37" customHeight="1" spans="1:1">
      <c r="A37" s="18"/>
    </row>
    <row r="38" customHeight="1" spans="1:1">
      <c r="A38" s="18"/>
    </row>
    <row r="39" customHeight="1" spans="1:1">
      <c r="A39" s="18"/>
    </row>
    <row r="40" customHeight="1" spans="1:1">
      <c r="A40" s="18"/>
    </row>
    <row r="41" customHeight="1" spans="1:1">
      <c r="A41" s="18"/>
    </row>
    <row r="42" customHeight="1" spans="1:1">
      <c r="A42" s="18"/>
    </row>
    <row r="43" customHeight="1" spans="1:1">
      <c r="A43" s="18"/>
    </row>
    <row r="44" customHeight="1" spans="1:1">
      <c r="A44" s="18"/>
    </row>
    <row r="45" customHeight="1" spans="1:1">
      <c r="A45" s="18"/>
    </row>
    <row r="46" customHeight="1" spans="1:1">
      <c r="A46" s="18"/>
    </row>
    <row r="47" customHeight="1" spans="1:1">
      <c r="A47" s="18"/>
    </row>
    <row r="48" customHeight="1" spans="1:1">
      <c r="A48" s="18"/>
    </row>
    <row r="49" customHeight="1" spans="1:1">
      <c r="A49" s="18"/>
    </row>
    <row r="50" customHeight="1" spans="1:1">
      <c r="A50" s="18"/>
    </row>
    <row r="51" customHeight="1" spans="1:1">
      <c r="A51" s="18"/>
    </row>
    <row r="52" customHeight="1" spans="1:1">
      <c r="A52" s="18"/>
    </row>
    <row r="53" customHeight="1" spans="1:1">
      <c r="A53" s="18"/>
    </row>
    <row r="54" customHeight="1" spans="1:1">
      <c r="A54" s="18"/>
    </row>
    <row r="55" customHeight="1" spans="1:1">
      <c r="A55" s="18"/>
    </row>
    <row r="56" customHeight="1" spans="1:1">
      <c r="A56" s="18"/>
    </row>
    <row r="57" customHeight="1" spans="1:1">
      <c r="A57" s="18"/>
    </row>
    <row r="58" customHeight="1" spans="1:1">
      <c r="A58" s="18"/>
    </row>
    <row r="59" customHeight="1" spans="1:1">
      <c r="A59" s="18"/>
    </row>
    <row r="60" customHeight="1" spans="1:1">
      <c r="A60" s="18"/>
    </row>
    <row r="61" customHeight="1" spans="1:1">
      <c r="A61" s="18"/>
    </row>
    <row r="62" customHeight="1" spans="1:1">
      <c r="A62" s="18"/>
    </row>
    <row r="63" customHeight="1" spans="1:1">
      <c r="A63" s="18"/>
    </row>
    <row r="64" customHeight="1" spans="1:1">
      <c r="A64" s="18"/>
    </row>
  </sheetData>
  <mergeCells count="1">
    <mergeCell ref="A2:K2"/>
  </mergeCells>
  <printOptions horizontalCentered="1"/>
  <pageMargins left="0.275" right="0.196527777777778" top="0.550694444444444" bottom="0.550694444444444" header="0.310416666666667" footer="0.310416666666667"/>
  <pageSetup paperSize="9" fitToHeight="2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预算处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1.2020年一般公共预算收入</vt:lpstr>
      <vt:lpstr>2.2020年一般公共预算支出 </vt:lpstr>
      <vt:lpstr>3.2020政府性基金预算收入</vt:lpstr>
      <vt:lpstr>4.2020政府性基金预算支出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阿武</cp:lastModifiedBy>
  <cp:version>1</cp:version>
  <dcterms:created xsi:type="dcterms:W3CDTF">2002-01-21T09:24:15Z</dcterms:created>
  <cp:lastPrinted>2018-01-06T11:12:17Z</cp:lastPrinted>
  <dcterms:modified xsi:type="dcterms:W3CDTF">2021-01-06T09:00:21Z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