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961" firstSheet="12" activeTab="13"/>
  </bookViews>
  <sheets>
    <sheet name="2019年一般公共预算收入决算表" sheetId="2" r:id="rId1"/>
    <sheet name="2019年一般公共预算支出决算表" sheetId="3" r:id="rId2"/>
    <sheet name="2019年度扶沟县一般公共预算本级支出决算表 " sheetId="56" r:id="rId3"/>
    <sheet name="2019年度一般公共预算本级基本支出决算表" sheetId="57" r:id="rId4"/>
    <sheet name="2019年度一般公共预算税收返还和转移支付决算表" sheetId="43" r:id="rId5"/>
    <sheet name="2019年度地方政府一般债务限额和余额情况决算表 " sheetId="49" r:id="rId6"/>
    <sheet name="2019年度政府性基金预算收入决算录入表 " sheetId="58" r:id="rId7"/>
    <sheet name="2019年度政府性基金预算支出决算表 " sheetId="4" r:id="rId8"/>
    <sheet name="2019年度本级政府性基金支出决算表 " sheetId="59" r:id="rId9"/>
    <sheet name="2019年政府性基金转移支付" sheetId="45" r:id="rId10"/>
    <sheet name="2019年度地方政府专项债务限额和余额情况决算表 " sheetId="52" r:id="rId11"/>
    <sheet name="2019年国有资本经营预算收入表" sheetId="54" r:id="rId12"/>
    <sheet name="2019年国有资本经营预算支出表" sheetId="41" r:id="rId13"/>
    <sheet name="2019年全县本级国有资本经营预算支出决算表 " sheetId="61" r:id="rId14"/>
    <sheet name="2019年国有资本经营预算转移支付决算表 " sheetId="55" r:id="rId15"/>
    <sheet name="2019年全县社会保险基金预算收入决算表 " sheetId="27" r:id="rId16"/>
    <sheet name="2019年全县社会保险基金预算支出决算表 " sheetId="18" r:id="rId17"/>
    <sheet name=" 2019年度一般公共预算拨款“三公”经费决算表 " sheetId="6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#N/A</definedName>
    <definedName name="\aa">#REF!</definedName>
    <definedName name="\d" localSheetId="11">#REF!</definedName>
    <definedName name="\d" localSheetId="12">#REF!</definedName>
    <definedName name="\d" localSheetId="14">#REF!</definedName>
    <definedName name="\d" localSheetId="15">#REF!</definedName>
    <definedName name="\d" localSheetId="16">#REF!</definedName>
    <definedName name="\d" localSheetId="4">#REF!</definedName>
    <definedName name="\d" localSheetId="9">#REF!</definedName>
    <definedName name="\d">#REF!</definedName>
    <definedName name="\P" localSheetId="11">#REF!</definedName>
    <definedName name="\P" localSheetId="12">#REF!</definedName>
    <definedName name="\P">#REF!</definedName>
    <definedName name="\q">[5]国家!#REF!</definedName>
    <definedName name="\r">#N/A</definedName>
    <definedName name="\x" localSheetId="11">#REF!</definedName>
    <definedName name="\x" localSheetId="12">#REF!</definedName>
    <definedName name="\x" localSheetId="14">#REF!</definedName>
    <definedName name="\x" localSheetId="15">#REF!</definedName>
    <definedName name="\x" localSheetId="16">#REF!</definedName>
    <definedName name="\x" localSheetId="4">#REF!</definedName>
    <definedName name="\x" localSheetId="9">#REF!</definedName>
    <definedName name="\x">#REF!</definedName>
    <definedName name="\z" localSheetId="11">#N/A</definedName>
    <definedName name="\z" localSheetId="12">#N/A</definedName>
    <definedName name="\z" localSheetId="14">#N/A</definedName>
    <definedName name="\z" localSheetId="4">#N/A</definedName>
    <definedName name="\z" localSheetId="9">#N/A</definedName>
    <definedName name="\z">#REF!</definedName>
    <definedName name="_Fill" hidden="1">#REF!</definedName>
    <definedName name="_xlnm._FilterDatabase" hidden="1">#REF!</definedName>
    <definedName name="_Key1" hidden="1">#REF!</definedName>
    <definedName name="_Order1" hidden="1">255</definedName>
    <definedName name="_Order2" hidden="1">255</definedName>
    <definedName name="_Sort" hidden="1">#REF!</definedName>
    <definedName name="A" localSheetId="11">#N/A</definedName>
    <definedName name="A" localSheetId="12">#N/A</definedName>
    <definedName name="A" localSheetId="14">#N/A</definedName>
    <definedName name="A" localSheetId="4">#N/A</definedName>
    <definedName name="A" localSheetId="9">#N/A</definedName>
    <definedName name="A">#REF!</definedName>
    <definedName name="aa" localSheetId="14">#REF!</definedName>
    <definedName name="aa" localSheetId="4">#REF!</definedName>
    <definedName name="aa" localSheetId="9">#REF!</definedName>
    <definedName name="aa">#REF!</definedName>
    <definedName name="aaa">[10]中央!#REF!</definedName>
    <definedName name="aaaaaaa">#REF!</definedName>
    <definedName name="aaaagfdsafsd">#N/A</definedName>
    <definedName name="ABC" localSheetId="14">#REF!</definedName>
    <definedName name="ABC" localSheetId="4">#REF!</definedName>
    <definedName name="ABC" localSheetId="9">#REF!</definedName>
    <definedName name="ABC">#REF!</definedName>
    <definedName name="ABD" localSheetId="14">#REF!</definedName>
    <definedName name="ABD" localSheetId="4">#REF!</definedName>
    <definedName name="ABD" localSheetId="9">#REF!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 localSheetId="11">#N/A</definedName>
    <definedName name="B" localSheetId="12">#N/A</definedName>
    <definedName name="B" localSheetId="14">#N/A</definedName>
    <definedName name="B" localSheetId="4">#N/A</definedName>
    <definedName name="B" localSheetId="9">#N/A</definedName>
    <definedName name="B">#REF!</definedName>
    <definedName name="county">#REF!</definedName>
    <definedName name="da">#N/A</definedName>
    <definedName name="dadaf">#N/A</definedName>
    <definedName name="dads">#N/A</definedName>
    <definedName name="daggaga">#N/A</definedName>
    <definedName name="dasdfasd">#N/A</definedName>
    <definedName name="data">#REF!</definedName>
    <definedName name="Database" localSheetId="11" hidden="1">#REF!</definedName>
    <definedName name="Database" localSheetId="12" hidden="1">#REF!</definedName>
    <definedName name="Database" localSheetId="14" hidden="1">#REF!</definedName>
    <definedName name="Database" localSheetId="15" hidden="1">#REF!</definedName>
    <definedName name="Database" localSheetId="16" hidden="1">#REF!</definedName>
    <definedName name="Database" localSheetId="4" hidden="1">#REF!</definedName>
    <definedName name="Database" localSheetId="9" hidden="1">#REF!</definedName>
    <definedName name="Database" hidden="1">#REF!</definedName>
    <definedName name="database2">#REF!</definedName>
    <definedName name="database3">#REF!</definedName>
    <definedName name="dd">#N/A</definedName>
    <definedName name="ddad">#N/A</definedName>
    <definedName name="ddagagsgdsa">#N/A</definedName>
    <definedName name="dddddd">#REF!</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fffff">#REF!</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gggg">#REF!</definedName>
    <definedName name="gxxe2003" localSheetId="11">[13]P1012001!$A$6:$E$117</definedName>
    <definedName name="gxxe2003" localSheetId="12">[13]P1012001!$A$6:$E$117</definedName>
    <definedName name="gxxe2003" localSheetId="14">[13]P1012001!$A$6:$E$117</definedName>
    <definedName name="gxxe2003" localSheetId="15">[13]P1012001!$A$6:$E$117</definedName>
    <definedName name="gxxe2003" localSheetId="16">[13]P1012001!$A$6:$E$117</definedName>
    <definedName name="gxxe2003" localSheetId="4">[13]P1012001!$A$6:$E$117</definedName>
    <definedName name="gxxe2003" localSheetId="9">[13]P1012001!$A$6:$E$117</definedName>
    <definedName name="gxxe2003">[14]P1012001!$A$6:$E$117</definedName>
    <definedName name="gxxe20032">[13]P1012001!$A$6:$E$117</definedName>
    <definedName name="hhh" localSheetId="11">'[15]Mp-team 1'!#REF!</definedName>
    <definedName name="hhh" localSheetId="12">'[15]Mp-team 1'!#REF!</definedName>
    <definedName name="hhh">'[15]Mp-team 1'!#REF!</definedName>
    <definedName name="hhhh">#REF!</definedName>
    <definedName name="hhhhhh">#REF!</definedName>
    <definedName name="hhhhhhhhh">#REF!</definedName>
    <definedName name="jdfajsfdj">#N/A</definedName>
    <definedName name="jdjfadsjf">#N/A</definedName>
    <definedName name="jjgajsdfjasd">#N/A</definedName>
    <definedName name="jjjjj">#REF!</definedName>
    <definedName name="kdfkasj">#N/A</definedName>
    <definedName name="kgak">#N/A</definedName>
    <definedName name="kkkk">#REF!</definedName>
    <definedName name="kkkkk">#REF!</definedName>
    <definedName name="_xlnm.Print_Area" localSheetId="9">'2019年政府性基金转移支付'!$A$1:$D$22</definedName>
    <definedName name="_xlnm.Print_Area">#N/A</definedName>
    <definedName name="Print_Area_MI">#REF!</definedName>
    <definedName name="_xlnm.Print_Titles" localSheetId="4">'2019年度一般公共预算税收返还和转移支付决算表'!$1:$3</definedName>
    <definedName name="_xlnm.Print_Titles" localSheetId="0">'2019年一般公共预算收入决算表'!$A:$A,'2019年一般公共预算收入决算表'!$2:$3</definedName>
    <definedName name="_xlnm.Print_Titles" localSheetId="1">'2019年一般公共预算支出决算表'!$2:$3</definedName>
    <definedName name="_xlnm.Print_Titles">#N/A</definedName>
    <definedName name="rrrrr">#REF!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sss">#N/A</definedName>
    <definedName name="ssss">#REF!</definedName>
    <definedName name="zzzzz">#REF!</definedName>
    <definedName name="啊啊">#REF!</definedName>
    <definedName name="安徽" localSheetId="11">#REF!</definedName>
    <definedName name="安徽" localSheetId="12">#REF!</definedName>
    <definedName name="安徽">#REF!</definedName>
    <definedName name="北京">#REF!</definedName>
    <definedName name="不不不">#REF!</definedName>
    <definedName name="财政供养" localSheetId="14">#REF!</definedName>
    <definedName name="财政供养" localSheetId="4">#REF!</definedName>
    <definedName name="财政供养" localSheetId="9">#REF!</definedName>
    <definedName name="财政供养">#REF!</definedName>
    <definedName name="处室" localSheetId="14">#REF!</definedName>
    <definedName name="处室" localSheetId="4">#REF!</definedName>
    <definedName name="处室" localSheetId="9">#REF!</definedName>
    <definedName name="处室">#REF!</definedName>
    <definedName name="大多数">[16]XL4Poppy!$A$15</definedName>
    <definedName name="大连" localSheetId="11">#REF!</definedName>
    <definedName name="大连" localSheetId="12">#REF!</definedName>
    <definedName name="大连">#REF!</definedName>
    <definedName name="第三批">#N/A</definedName>
    <definedName name="呃呃呃">#REF!</definedName>
    <definedName name="福建" localSheetId="11">#REF!</definedName>
    <definedName name="福建" localSheetId="12">#REF!</definedName>
    <definedName name="福建">#REF!</definedName>
    <definedName name="福建地区">#REF!</definedName>
    <definedName name="附表" localSheetId="11">#REF!</definedName>
    <definedName name="附表" localSheetId="12">#REF!</definedName>
    <definedName name="附表" localSheetId="14">#REF!</definedName>
    <definedName name="附表" localSheetId="4">#REF!</definedName>
    <definedName name="附表" localSheetId="9">#REF!</definedName>
    <definedName name="附表">#REF!</definedName>
    <definedName name="广东" localSheetId="11">#REF!</definedName>
    <definedName name="广东" localSheetId="12">#REF!</definedName>
    <definedName name="广东">#REF!</definedName>
    <definedName name="广东地区">#REF!</definedName>
    <definedName name="广西" localSheetId="11">#REF!</definedName>
    <definedName name="广西" localSheetId="12">#REF!</definedName>
    <definedName name="广西">#REF!</definedName>
    <definedName name="贵州" localSheetId="11">#REF!</definedName>
    <definedName name="贵州" localSheetId="12">#REF!</definedName>
    <definedName name="贵州">#REF!</definedName>
    <definedName name="哈哈哈哈">#REF!</definedName>
    <definedName name="还有" localSheetId="14">#REF!</definedName>
    <definedName name="还有" localSheetId="4">#REF!</definedName>
    <definedName name="还有" localSheetId="9">#REF!</definedName>
    <definedName name="还有">#REF!</definedName>
    <definedName name="海南" localSheetId="11">#REF!</definedName>
    <definedName name="海南" localSheetId="12">#REF!</definedName>
    <definedName name="海南">#REF!</definedName>
    <definedName name="河北" localSheetId="11">#REF!</definedName>
    <definedName name="河北" localSheetId="12">#REF!</definedName>
    <definedName name="河北">#REF!</definedName>
    <definedName name="河南" localSheetId="11">#REF!</definedName>
    <definedName name="河南" localSheetId="12">#REF!</definedName>
    <definedName name="河南">#REF!</definedName>
    <definedName name="黑龙江" localSheetId="11">#REF!</definedName>
    <definedName name="黑龙江" localSheetId="12">#REF!</definedName>
    <definedName name="黑龙江">#REF!</definedName>
    <definedName name="湖北" localSheetId="11">#REF!</definedName>
    <definedName name="湖北" localSheetId="12">#REF!</definedName>
    <definedName name="湖北">#REF!</definedName>
    <definedName name="湖南" localSheetId="11">#REF!</definedName>
    <definedName name="湖南" localSheetId="12">#REF!</definedName>
    <definedName name="湖南">#REF!</definedName>
    <definedName name="汇率" localSheetId="11">#REF!</definedName>
    <definedName name="汇率" localSheetId="12">#REF!</definedName>
    <definedName name="汇率" localSheetId="14">#REF!</definedName>
    <definedName name="汇率" localSheetId="15">#REF!</definedName>
    <definedName name="汇率" localSheetId="16">#REF!</definedName>
    <definedName name="汇率" localSheetId="4">#REF!</definedName>
    <definedName name="汇率" localSheetId="9">#REF!</definedName>
    <definedName name="汇率">#REF!</definedName>
    <definedName name="基金处室" localSheetId="14">#REF!</definedName>
    <definedName name="基金处室" localSheetId="4">#REF!</definedName>
    <definedName name="基金处室" localSheetId="9">#REF!</definedName>
    <definedName name="基金处室">#REF!</definedName>
    <definedName name="基金金额" localSheetId="14">#REF!</definedName>
    <definedName name="基金金额" localSheetId="4">#REF!</definedName>
    <definedName name="基金金额" localSheetId="9">#REF!</definedName>
    <definedName name="基金金额">#REF!</definedName>
    <definedName name="基金科目" localSheetId="14">#REF!</definedName>
    <definedName name="基金科目" localSheetId="4">#REF!</definedName>
    <definedName name="基金科目" localSheetId="9">#REF!</definedName>
    <definedName name="基金科目">#REF!</definedName>
    <definedName name="基金类型" localSheetId="14">#REF!</definedName>
    <definedName name="基金类型" localSheetId="4">#REF!</definedName>
    <definedName name="基金类型" localSheetId="9">#REF!</definedName>
    <definedName name="基金类型">#REF!</definedName>
    <definedName name="吉林" localSheetId="11">#REF!</definedName>
    <definedName name="吉林" localSheetId="12">#REF!</definedName>
    <definedName name="吉林">#REF!</definedName>
    <definedName name="江苏" localSheetId="11">#REF!</definedName>
    <definedName name="江苏" localSheetId="12">#REF!</definedName>
    <definedName name="江苏">#REF!</definedName>
    <definedName name="江西" localSheetId="11">#REF!</definedName>
    <definedName name="江西" localSheetId="12">#REF!</definedName>
    <definedName name="江西">#REF!</definedName>
    <definedName name="金额" localSheetId="14">#REF!</definedName>
    <definedName name="金额" localSheetId="4">#REF!</definedName>
    <definedName name="金额" localSheetId="9">#REF!</definedName>
    <definedName name="金额">#REF!</definedName>
    <definedName name="科目" localSheetId="14">#REF!</definedName>
    <definedName name="科目" localSheetId="4">#REF!</definedName>
    <definedName name="科目" localSheetId="9">#REF!</definedName>
    <definedName name="科目">#REF!</definedName>
    <definedName name="啦啦啦">#REF!</definedName>
    <definedName name="了">#REF!</definedName>
    <definedName name="类型" localSheetId="14">#REF!</definedName>
    <definedName name="类型" localSheetId="4">#REF!</definedName>
    <definedName name="类型" localSheetId="9">#REF!</definedName>
    <definedName name="类型">#REF!</definedName>
    <definedName name="辽宁" localSheetId="11">#REF!</definedName>
    <definedName name="辽宁" localSheetId="12">#REF!</definedName>
    <definedName name="辽宁">#REF!</definedName>
    <definedName name="辽宁地区">#REF!</definedName>
    <definedName name="么么么么">#REF!</definedName>
    <definedName name="内蒙" localSheetId="11">#REF!</definedName>
    <definedName name="内蒙" localSheetId="12">#REF!</definedName>
    <definedName name="内蒙">#REF!</definedName>
    <definedName name="你">#REF!</definedName>
    <definedName name="宁波" localSheetId="11">#REF!</definedName>
    <definedName name="宁波" localSheetId="12">#REF!</definedName>
    <definedName name="宁波">#REF!</definedName>
    <definedName name="宁夏" localSheetId="11">#REF!</definedName>
    <definedName name="宁夏" localSheetId="12">#REF!</definedName>
    <definedName name="宁夏">#REF!</definedName>
    <definedName name="悄悄">#REF!</definedName>
    <definedName name="青岛" localSheetId="11">#REF!</definedName>
    <definedName name="青岛" localSheetId="12">#REF!</definedName>
    <definedName name="青岛">#REF!</definedName>
    <definedName name="青海" localSheetId="11">#REF!</definedName>
    <definedName name="青海" localSheetId="12">#REF!</definedName>
    <definedName name="青海">#REF!</definedName>
    <definedName name="全额差额比例" localSheetId="14">'[21]C01-1'!#REF!</definedName>
    <definedName name="全额差额比例" localSheetId="4">'[21]C01-1'!#REF!</definedName>
    <definedName name="全额差额比例" localSheetId="9">'[21]C01-1'!#REF!</definedName>
    <definedName name="全额差额比例">'[21]C01-1'!#REF!</definedName>
    <definedName name="全国收入累计">#N/A</definedName>
    <definedName name="日日日">#REF!</definedName>
    <definedName name="厦门" localSheetId="11">#REF!</definedName>
    <definedName name="厦门" localSheetId="12">#REF!</definedName>
    <definedName name="厦门">#REF!</definedName>
    <definedName name="山东" localSheetId="11">#REF!</definedName>
    <definedName name="山东" localSheetId="12">#REF!</definedName>
    <definedName name="山东">#REF!</definedName>
    <definedName name="山东地区">#REF!</definedName>
    <definedName name="山西" localSheetId="11">#REF!</definedName>
    <definedName name="山西" localSheetId="12">#REF!</definedName>
    <definedName name="山西">#REF!</definedName>
    <definedName name="陕西" localSheetId="11">#REF!</definedName>
    <definedName name="陕西" localSheetId="12">#REF!</definedName>
    <definedName name="陕西">#REF!</definedName>
    <definedName name="上海" localSheetId="11">#REF!</definedName>
    <definedName name="上海" localSheetId="12">#REF!</definedName>
    <definedName name="上海">#REF!</definedName>
    <definedName name="深圳" localSheetId="11">#REF!</definedName>
    <definedName name="深圳" localSheetId="12">#REF!</definedName>
    <definedName name="深圳">#REF!</definedName>
    <definedName name="生产列1" localSheetId="11">#REF!</definedName>
    <definedName name="生产列1" localSheetId="12">#REF!</definedName>
    <definedName name="生产列1" localSheetId="14">#REF!</definedName>
    <definedName name="生产列1" localSheetId="15">#REF!</definedName>
    <definedName name="生产列1" localSheetId="16">#REF!</definedName>
    <definedName name="生产列1" localSheetId="4">#REF!</definedName>
    <definedName name="生产列1" localSheetId="9">#REF!</definedName>
    <definedName name="生产列1">#REF!</definedName>
    <definedName name="生产列11" localSheetId="11">#REF!</definedName>
    <definedName name="生产列11" localSheetId="12">#REF!</definedName>
    <definedName name="生产列11" localSheetId="14">#REF!</definedName>
    <definedName name="生产列11" localSheetId="15">#REF!</definedName>
    <definedName name="生产列11" localSheetId="16">#REF!</definedName>
    <definedName name="生产列11" localSheetId="4">#REF!</definedName>
    <definedName name="生产列11" localSheetId="9">#REF!</definedName>
    <definedName name="生产列11">#REF!</definedName>
    <definedName name="生产列15" localSheetId="11">#REF!</definedName>
    <definedName name="生产列15" localSheetId="12">#REF!</definedName>
    <definedName name="生产列15" localSheetId="14">#REF!</definedName>
    <definedName name="生产列15" localSheetId="15">#REF!</definedName>
    <definedName name="生产列15" localSheetId="16">#REF!</definedName>
    <definedName name="生产列15" localSheetId="4">#REF!</definedName>
    <definedName name="生产列15" localSheetId="9">#REF!</definedName>
    <definedName name="生产列15">#REF!</definedName>
    <definedName name="生产列16" localSheetId="11">#REF!</definedName>
    <definedName name="生产列16" localSheetId="12">#REF!</definedName>
    <definedName name="生产列16" localSheetId="14">#REF!</definedName>
    <definedName name="生产列16" localSheetId="15">#REF!</definedName>
    <definedName name="生产列16" localSheetId="16">#REF!</definedName>
    <definedName name="生产列16" localSheetId="4">#REF!</definedName>
    <definedName name="生产列16" localSheetId="9">#REF!</definedName>
    <definedName name="生产列16">#REF!</definedName>
    <definedName name="生产列17" localSheetId="11">#REF!</definedName>
    <definedName name="生产列17" localSheetId="12">#REF!</definedName>
    <definedName name="生产列17" localSheetId="14">#REF!</definedName>
    <definedName name="生产列17" localSheetId="15">#REF!</definedName>
    <definedName name="生产列17" localSheetId="16">#REF!</definedName>
    <definedName name="生产列17" localSheetId="4">#REF!</definedName>
    <definedName name="生产列17" localSheetId="9">#REF!</definedName>
    <definedName name="生产列17">#REF!</definedName>
    <definedName name="生产列19" localSheetId="11">#REF!</definedName>
    <definedName name="生产列19" localSheetId="12">#REF!</definedName>
    <definedName name="生产列19" localSheetId="14">#REF!</definedName>
    <definedName name="生产列19" localSheetId="15">#REF!</definedName>
    <definedName name="生产列19" localSheetId="16">#REF!</definedName>
    <definedName name="生产列19" localSheetId="4">#REF!</definedName>
    <definedName name="生产列19" localSheetId="9">#REF!</definedName>
    <definedName name="生产列19">#REF!</definedName>
    <definedName name="生产列2" localSheetId="11">#REF!</definedName>
    <definedName name="生产列2" localSheetId="12">#REF!</definedName>
    <definedName name="生产列2" localSheetId="14">#REF!</definedName>
    <definedName name="生产列2" localSheetId="15">#REF!</definedName>
    <definedName name="生产列2" localSheetId="16">#REF!</definedName>
    <definedName name="生产列2" localSheetId="4">#REF!</definedName>
    <definedName name="生产列2" localSheetId="9">#REF!</definedName>
    <definedName name="生产列2">#REF!</definedName>
    <definedName name="生产列20" localSheetId="11">#REF!</definedName>
    <definedName name="生产列20" localSheetId="12">#REF!</definedName>
    <definedName name="生产列20" localSheetId="14">#REF!</definedName>
    <definedName name="生产列20" localSheetId="15">#REF!</definedName>
    <definedName name="生产列20" localSheetId="16">#REF!</definedName>
    <definedName name="生产列20" localSheetId="4">#REF!</definedName>
    <definedName name="生产列20" localSheetId="9">#REF!</definedName>
    <definedName name="生产列20">#REF!</definedName>
    <definedName name="生产列3" localSheetId="11">#REF!</definedName>
    <definedName name="生产列3" localSheetId="12">#REF!</definedName>
    <definedName name="生产列3" localSheetId="14">#REF!</definedName>
    <definedName name="生产列3" localSheetId="15">#REF!</definedName>
    <definedName name="生产列3" localSheetId="16">#REF!</definedName>
    <definedName name="生产列3" localSheetId="4">#REF!</definedName>
    <definedName name="生产列3" localSheetId="9">#REF!</definedName>
    <definedName name="生产列3">#REF!</definedName>
    <definedName name="生产列4" localSheetId="11">#REF!</definedName>
    <definedName name="生产列4" localSheetId="12">#REF!</definedName>
    <definedName name="生产列4" localSheetId="14">#REF!</definedName>
    <definedName name="生产列4" localSheetId="15">#REF!</definedName>
    <definedName name="生产列4" localSheetId="16">#REF!</definedName>
    <definedName name="生产列4" localSheetId="4">#REF!</definedName>
    <definedName name="生产列4" localSheetId="9">#REF!</definedName>
    <definedName name="生产列4">#REF!</definedName>
    <definedName name="生产列5" localSheetId="11">#REF!</definedName>
    <definedName name="生产列5" localSheetId="12">#REF!</definedName>
    <definedName name="生产列5" localSheetId="14">#REF!</definedName>
    <definedName name="生产列5" localSheetId="15">#REF!</definedName>
    <definedName name="生产列5" localSheetId="16">#REF!</definedName>
    <definedName name="生产列5" localSheetId="4">#REF!</definedName>
    <definedName name="生产列5" localSheetId="9">#REF!</definedName>
    <definedName name="生产列5">#REF!</definedName>
    <definedName name="生产列6" localSheetId="11">#REF!</definedName>
    <definedName name="生产列6" localSheetId="12">#REF!</definedName>
    <definedName name="生产列6" localSheetId="14">#REF!</definedName>
    <definedName name="生产列6" localSheetId="15">#REF!</definedName>
    <definedName name="生产列6" localSheetId="16">#REF!</definedName>
    <definedName name="生产列6" localSheetId="4">#REF!</definedName>
    <definedName name="生产列6" localSheetId="9">#REF!</definedName>
    <definedName name="生产列6">#REF!</definedName>
    <definedName name="生产列7" localSheetId="11">#REF!</definedName>
    <definedName name="生产列7" localSheetId="12">#REF!</definedName>
    <definedName name="生产列7" localSheetId="14">#REF!</definedName>
    <definedName name="生产列7" localSheetId="15">#REF!</definedName>
    <definedName name="生产列7" localSheetId="16">#REF!</definedName>
    <definedName name="生产列7" localSheetId="4">#REF!</definedName>
    <definedName name="生产列7" localSheetId="9">#REF!</definedName>
    <definedName name="生产列7">#REF!</definedName>
    <definedName name="生产列8" localSheetId="11">#REF!</definedName>
    <definedName name="生产列8" localSheetId="12">#REF!</definedName>
    <definedName name="生产列8" localSheetId="14">#REF!</definedName>
    <definedName name="生产列8" localSheetId="15">#REF!</definedName>
    <definedName name="生产列8" localSheetId="16">#REF!</definedName>
    <definedName name="生产列8" localSheetId="4">#REF!</definedName>
    <definedName name="生产列8" localSheetId="9">#REF!</definedName>
    <definedName name="生产列8">#REF!</definedName>
    <definedName name="生产列9" localSheetId="11">#REF!</definedName>
    <definedName name="生产列9" localSheetId="12">#REF!</definedName>
    <definedName name="生产列9" localSheetId="14">#REF!</definedName>
    <definedName name="生产列9" localSheetId="15">#REF!</definedName>
    <definedName name="生产列9" localSheetId="16">#REF!</definedName>
    <definedName name="生产列9" localSheetId="4">#REF!</definedName>
    <definedName name="生产列9" localSheetId="9">#REF!</definedName>
    <definedName name="生产列9">#REF!</definedName>
    <definedName name="生产期" localSheetId="11">#REF!</definedName>
    <definedName name="生产期" localSheetId="12">#REF!</definedName>
    <definedName name="生产期" localSheetId="14">#REF!</definedName>
    <definedName name="生产期" localSheetId="15">#REF!</definedName>
    <definedName name="生产期" localSheetId="16">#REF!</definedName>
    <definedName name="生产期" localSheetId="4">#REF!</definedName>
    <definedName name="生产期" localSheetId="9">#REF!</definedName>
    <definedName name="生产期">#REF!</definedName>
    <definedName name="生产期1" localSheetId="11">#REF!</definedName>
    <definedName name="生产期1" localSheetId="12">#REF!</definedName>
    <definedName name="生产期1" localSheetId="14">#REF!</definedName>
    <definedName name="生产期1" localSheetId="15">#REF!</definedName>
    <definedName name="生产期1" localSheetId="16">#REF!</definedName>
    <definedName name="生产期1" localSheetId="4">#REF!</definedName>
    <definedName name="生产期1" localSheetId="9">#REF!</definedName>
    <definedName name="生产期1">#REF!</definedName>
    <definedName name="生产期11" localSheetId="11">#REF!</definedName>
    <definedName name="生产期11" localSheetId="12">#REF!</definedName>
    <definedName name="生产期11" localSheetId="14">#REF!</definedName>
    <definedName name="生产期11" localSheetId="15">#REF!</definedName>
    <definedName name="生产期11" localSheetId="16">#REF!</definedName>
    <definedName name="生产期11" localSheetId="4">#REF!</definedName>
    <definedName name="生产期11" localSheetId="9">#REF!</definedName>
    <definedName name="生产期11">#REF!</definedName>
    <definedName name="生产期123">#REF!</definedName>
    <definedName name="生产期15" localSheetId="11">#REF!</definedName>
    <definedName name="生产期15" localSheetId="12">#REF!</definedName>
    <definedName name="生产期15" localSheetId="14">#REF!</definedName>
    <definedName name="生产期15" localSheetId="15">#REF!</definedName>
    <definedName name="生产期15" localSheetId="16">#REF!</definedName>
    <definedName name="生产期15" localSheetId="4">#REF!</definedName>
    <definedName name="生产期15" localSheetId="9">#REF!</definedName>
    <definedName name="生产期15">#REF!</definedName>
    <definedName name="生产期16" localSheetId="11">#REF!</definedName>
    <definedName name="生产期16" localSheetId="12">#REF!</definedName>
    <definedName name="生产期16" localSheetId="14">#REF!</definedName>
    <definedName name="生产期16" localSheetId="15">#REF!</definedName>
    <definedName name="生产期16" localSheetId="16">#REF!</definedName>
    <definedName name="生产期16" localSheetId="4">#REF!</definedName>
    <definedName name="生产期16" localSheetId="9">#REF!</definedName>
    <definedName name="生产期16">#REF!</definedName>
    <definedName name="生产期17" localSheetId="11">#REF!</definedName>
    <definedName name="生产期17" localSheetId="12">#REF!</definedName>
    <definedName name="生产期17" localSheetId="14">#REF!</definedName>
    <definedName name="生产期17" localSheetId="15">#REF!</definedName>
    <definedName name="生产期17" localSheetId="16">#REF!</definedName>
    <definedName name="生产期17" localSheetId="4">#REF!</definedName>
    <definedName name="生产期17" localSheetId="9">#REF!</definedName>
    <definedName name="生产期17">#REF!</definedName>
    <definedName name="生产期19" localSheetId="11">#REF!</definedName>
    <definedName name="生产期19" localSheetId="12">#REF!</definedName>
    <definedName name="生产期19" localSheetId="14">#REF!</definedName>
    <definedName name="生产期19" localSheetId="15">#REF!</definedName>
    <definedName name="生产期19" localSheetId="16">#REF!</definedName>
    <definedName name="生产期19" localSheetId="4">#REF!</definedName>
    <definedName name="生产期19" localSheetId="9">#REF!</definedName>
    <definedName name="生产期19">#REF!</definedName>
    <definedName name="生产期2" localSheetId="11">#REF!</definedName>
    <definedName name="生产期2" localSheetId="12">#REF!</definedName>
    <definedName name="生产期2" localSheetId="14">#REF!</definedName>
    <definedName name="生产期2" localSheetId="15">#REF!</definedName>
    <definedName name="生产期2" localSheetId="16">#REF!</definedName>
    <definedName name="生产期2" localSheetId="4">#REF!</definedName>
    <definedName name="生产期2" localSheetId="9">#REF!</definedName>
    <definedName name="生产期2">#REF!</definedName>
    <definedName name="生产期20" localSheetId="11">#REF!</definedName>
    <definedName name="生产期20" localSheetId="12">#REF!</definedName>
    <definedName name="生产期20" localSheetId="14">#REF!</definedName>
    <definedName name="生产期20" localSheetId="15">#REF!</definedName>
    <definedName name="生产期20" localSheetId="16">#REF!</definedName>
    <definedName name="生产期20" localSheetId="4">#REF!</definedName>
    <definedName name="生产期20" localSheetId="9">#REF!</definedName>
    <definedName name="生产期20">#REF!</definedName>
    <definedName name="生产期3" localSheetId="11">#REF!</definedName>
    <definedName name="生产期3" localSheetId="12">#REF!</definedName>
    <definedName name="生产期3" localSheetId="14">#REF!</definedName>
    <definedName name="生产期3" localSheetId="15">#REF!</definedName>
    <definedName name="生产期3" localSheetId="16">#REF!</definedName>
    <definedName name="生产期3" localSheetId="4">#REF!</definedName>
    <definedName name="生产期3" localSheetId="9">#REF!</definedName>
    <definedName name="生产期3">#REF!</definedName>
    <definedName name="生产期4" localSheetId="11">#REF!</definedName>
    <definedName name="生产期4" localSheetId="12">#REF!</definedName>
    <definedName name="生产期4" localSheetId="14">#REF!</definedName>
    <definedName name="生产期4" localSheetId="15">#REF!</definedName>
    <definedName name="生产期4" localSheetId="16">#REF!</definedName>
    <definedName name="生产期4" localSheetId="4">#REF!</definedName>
    <definedName name="生产期4" localSheetId="9">#REF!</definedName>
    <definedName name="生产期4">#REF!</definedName>
    <definedName name="生产期5" localSheetId="11">#REF!</definedName>
    <definedName name="生产期5" localSheetId="12">#REF!</definedName>
    <definedName name="生产期5" localSheetId="14">#REF!</definedName>
    <definedName name="生产期5" localSheetId="15">#REF!</definedName>
    <definedName name="生产期5" localSheetId="16">#REF!</definedName>
    <definedName name="生产期5" localSheetId="4">#REF!</definedName>
    <definedName name="生产期5" localSheetId="9">#REF!</definedName>
    <definedName name="生产期5">#REF!</definedName>
    <definedName name="生产期6" localSheetId="11">#REF!</definedName>
    <definedName name="生产期6" localSheetId="12">#REF!</definedName>
    <definedName name="生产期6" localSheetId="14">#REF!</definedName>
    <definedName name="生产期6" localSheetId="15">#REF!</definedName>
    <definedName name="生产期6" localSheetId="16">#REF!</definedName>
    <definedName name="生产期6" localSheetId="4">#REF!</definedName>
    <definedName name="生产期6" localSheetId="9">#REF!</definedName>
    <definedName name="生产期6">#REF!</definedName>
    <definedName name="生产期7" localSheetId="11">#REF!</definedName>
    <definedName name="生产期7" localSheetId="12">#REF!</definedName>
    <definedName name="生产期7" localSheetId="14">#REF!</definedName>
    <definedName name="生产期7" localSheetId="15">#REF!</definedName>
    <definedName name="生产期7" localSheetId="16">#REF!</definedName>
    <definedName name="生产期7" localSheetId="4">#REF!</definedName>
    <definedName name="生产期7" localSheetId="9">#REF!</definedName>
    <definedName name="生产期7">#REF!</definedName>
    <definedName name="生产期8" localSheetId="11">#REF!</definedName>
    <definedName name="生产期8" localSheetId="12">#REF!</definedName>
    <definedName name="生产期8" localSheetId="14">#REF!</definedName>
    <definedName name="生产期8" localSheetId="15">#REF!</definedName>
    <definedName name="生产期8" localSheetId="16">#REF!</definedName>
    <definedName name="生产期8" localSheetId="4">#REF!</definedName>
    <definedName name="生产期8" localSheetId="9">#REF!</definedName>
    <definedName name="生产期8">#REF!</definedName>
    <definedName name="生产期9" localSheetId="11">#REF!</definedName>
    <definedName name="生产期9" localSheetId="12">#REF!</definedName>
    <definedName name="生产期9" localSheetId="14">#REF!</definedName>
    <definedName name="生产期9" localSheetId="15">#REF!</definedName>
    <definedName name="生产期9" localSheetId="16">#REF!</definedName>
    <definedName name="生产期9" localSheetId="4">#REF!</definedName>
    <definedName name="生产期9" localSheetId="9">#REF!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 localSheetId="11">#REF!</definedName>
    <definedName name="四川" localSheetId="12">#REF!</definedName>
    <definedName name="四川">#REF!</definedName>
    <definedName name="四季度" localSheetId="14">'[22]C01-1'!#REF!</definedName>
    <definedName name="四季度" localSheetId="4">'[22]C01-1'!#REF!</definedName>
    <definedName name="四季度" localSheetId="9">'[22]C01-1'!#REF!</definedName>
    <definedName name="四季度">'[22]C01-1'!#REF!</definedName>
    <definedName name="天津">#REF!</definedName>
    <definedName name="王分成上解测算">#N/A</definedName>
    <definedName name="位次d" localSheetId="14">[23]四月份月报!#REF!</definedName>
    <definedName name="位次d" localSheetId="4">[23]四月份月报!#REF!</definedName>
    <definedName name="位次d" localSheetId="9">[23]四月份月报!#REF!</definedName>
    <definedName name="位次d">[23]四月份月报!#REF!</definedName>
    <definedName name="我问问">#REF!</definedName>
    <definedName name="西藏" localSheetId="11">#REF!</definedName>
    <definedName name="西藏" localSheetId="12">#REF!</definedName>
    <definedName name="西藏">#REF!</definedName>
    <definedName name="新疆" localSheetId="11">#REF!</definedName>
    <definedName name="新疆" localSheetId="12">#REF!</definedName>
    <definedName name="新疆">#REF!</definedName>
    <definedName name="性别" localSheetId="14">[24]基础编码!$H$2:$H$3</definedName>
    <definedName name="性别" localSheetId="4">[24]基础编码!$H$2:$H$3</definedName>
    <definedName name="性别" localSheetId="9">[24]基础编码!$H$2:$H$3</definedName>
    <definedName name="性别">[25]基础编码!$H$2:$H$3</definedName>
    <definedName name="学历" localSheetId="14">[24]基础编码!$S$2:$S$9</definedName>
    <definedName name="学历" localSheetId="4">[24]基础编码!$S$2:$S$9</definedName>
    <definedName name="学历" localSheetId="9">[24]基础编码!$S$2:$S$9</definedName>
    <definedName name="学历">[25]基础编码!$S$2:$S$9</definedName>
    <definedName name="一i">#REF!</definedName>
    <definedName name="一一i">#REF!</definedName>
    <definedName name="云南" localSheetId="11">#REF!</definedName>
    <definedName name="云南" localSheetId="12">#REF!</definedName>
    <definedName name="云南">#REF!</definedName>
    <definedName name="啧啧啧">#REF!</definedName>
    <definedName name="浙江" localSheetId="11">#REF!</definedName>
    <definedName name="浙江" localSheetId="12">#REF!</definedName>
    <definedName name="浙江">#REF!</definedName>
    <definedName name="浙江地区">#REF!</definedName>
    <definedName name="支出">[26]P1012001!$A$6:$E$117</definedName>
    <definedName name="重庆" localSheetId="11">#REF!</definedName>
    <definedName name="重庆" localSheetId="12">#REF!</definedName>
    <definedName name="重庆">#REF!</definedName>
    <definedName name="전" localSheetId="14">#REF!</definedName>
    <definedName name="전" localSheetId="4">#REF!</definedName>
    <definedName name="전" localSheetId="9">#REF!</definedName>
    <definedName name="전">#REF!</definedName>
    <definedName name="주택사업본부" localSheetId="14">#REF!</definedName>
    <definedName name="주택사업본부" localSheetId="4">#REF!</definedName>
    <definedName name="주택사업본부" localSheetId="9">#REF!</definedName>
    <definedName name="주택사업본부">#REF!</definedName>
    <definedName name="철구사업본부" localSheetId="14">#REF!</definedName>
    <definedName name="철구사업본부" localSheetId="4">#REF!</definedName>
    <definedName name="철구사업본부" localSheetId="9">#REF!</definedName>
    <definedName name="철구사업본부">#REF!</definedName>
    <definedName name="_xlnm._FilterDatabase" localSheetId="4" hidden="1">#REF!</definedName>
    <definedName name="_xlnm._FilterDatabase" localSheetId="9" hidden="1">#REF!</definedName>
    <definedName name="_xlnm._FilterDatabase" localSheetId="14" hidden="1">#REF!</definedName>
  </definedNames>
  <calcPr calcId="144525" iterate="1" iterateCount="100" iterateDelta="0.001" fullCalcOnLoad="1"/>
</workbook>
</file>

<file path=xl/sharedStrings.xml><?xml version="1.0" encoding="utf-8"?>
<sst xmlns="http://schemas.openxmlformats.org/spreadsheetml/2006/main" count="3256" uniqueCount="2481">
  <si>
    <t>2019年度扶沟县一般公共预算收入决算表</t>
  </si>
  <si>
    <t>公开01表</t>
  </si>
  <si>
    <t>单位:万元</t>
  </si>
  <si>
    <t>科目编码</t>
  </si>
  <si>
    <t>科目名称</t>
  </si>
  <si>
    <t>金额</t>
  </si>
  <si>
    <t>一般公共预算收入合计</t>
  </si>
  <si>
    <t xml:space="preserve">  税收收入</t>
  </si>
  <si>
    <t xml:space="preserve">    国内增值税(含改征增值税)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</si>
  <si>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</si>
  <si>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</si>
  <si>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</si>
  <si>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</si>
  <si>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</si>
  <si>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</si>
  <si>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</si>
  <si>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</si>
  <si>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</si>
  <si>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</si>
  <si>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</si>
  <si>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</si>
  <si>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</si>
  <si>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</si>
  <si>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</si>
  <si>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</si>
  <si>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</si>
  <si>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</si>
  <si>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</si>
  <si>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</si>
  <si>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</si>
  <si>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</si>
  <si>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</si>
  <si>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</si>
  <si>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改征增值税</t>
  </si>
  <si>
    <t xml:space="preserve">          改征增值税</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</si>
  <si>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</si>
  <si>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</si>
  <si>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</si>
  <si>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</si>
  <si>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</si>
  <si>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国内消费税</t>
  </si>
  <si>
    <t xml:space="preserve">          其中：成品油消费税</t>
  </si>
  <si>
    <t xml:space="preserve">                成品油消费税退税</t>
  </si>
  <si>
    <t xml:space="preserve">    进口货物增值税和消费税</t>
  </si>
  <si>
    <t xml:space="preserve">      进口货物增值税</t>
  </si>
  <si>
    <t xml:space="preserve">      进口消费品消费税</t>
  </si>
  <si>
    <t xml:space="preserve">          其中：进口成品油消费税</t>
  </si>
  <si>
    <t xml:space="preserve">                进口成品油消费税退税</t>
  </si>
  <si>
    <t xml:space="preserve">    出口货物退增值税、消费税</t>
  </si>
  <si>
    <t xml:space="preserve">      出口退增值税(含改征增值税出口退税)</t>
  </si>
  <si>
    <t xml:space="preserve">        出口货物退增值税</t>
  </si>
  <si>
    <t xml:space="preserve">          出口货物退增值税</t>
  </si>
  <si>
    <t xml:space="preserve">          免抵调减增值税</t>
  </si>
  <si>
    <t xml:space="preserve">        改征增值税出口退税</t>
  </si>
  <si>
    <t xml:space="preserve">      出口消费品退消费税</t>
  </si>
  <si>
    <t xml:space="preserve">    企业所得税</t>
  </si>
  <si>
    <t xml:space="preserve">     国有工业企业所得税</t>
  </si>
  <si>
    <t xml:space="preserve">      国有铁道企业所得税</t>
  </si>
  <si>
    <t xml:space="preserve">         其中：中国铁路总公司集中缴纳的铁路运输企业所得税待分配收入</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</si>
  <si>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</si>
  <si>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</si>
  <si>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</si>
  <si>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</si>
  <si>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</si>
  <si>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</si>
  <si>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国有非银行金融企业所得税</t>
  </si>
  <si>
    <t xml:space="preserve">      国有保险企业所得税</t>
  </si>
  <si>
    <t xml:space="preserve">      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</si>
  <si>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</si>
  <si>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</si>
  <si>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</si>
  <si>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</si>
  <si>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</si>
  <si>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</si>
  <si>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</si>
  <si>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联营企业所得税</t>
  </si>
  <si>
    <t xml:space="preserve">      港澳台和外商投资企业所得税</t>
  </si>
  <si>
    <t xml:space="preserve">      私营企业所得税</t>
  </si>
  <si>
    <t xml:space="preserve">      其他企业所得税</t>
  </si>
  <si>
    <t xml:space="preserve">      分支机构预缴所得税</t>
  </si>
  <si>
    <t xml:space="preserve">      总机构预缴所得税</t>
  </si>
  <si>
    <t xml:space="preserve">      总机构汇算清缴所得税</t>
  </si>
  <si>
    <t xml:space="preserve">      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</si>
  <si>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</si>
  <si>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</si>
  <si>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</si>
  <si>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</si>
  <si>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</si>
  <si>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分支机构汇算清缴所得税</t>
  </si>
  <si>
    <t xml:space="preserve">      企业所得税税款滞纳金、罚款、加收利息收入</t>
  </si>
  <si>
    <t xml:space="preserve">    企业所得税退税</t>
  </si>
  <si>
    <t>10106</t>
  </si>
  <si>
    <t xml:space="preserve">    个人所得税</t>
  </si>
  <si>
    <t xml:space="preserve">      个人所得税</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</si>
  <si>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</si>
  <si>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</si>
  <si>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</si>
  <si>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</si>
  <si>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</si>
  <si>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</si>
  <si>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</si>
  <si>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</si>
  <si>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</si>
  <si>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</si>
  <si>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</si>
  <si>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</si>
  <si>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其中：中国铁路总公司集中缴纳的铁路运输企业城市维护建设税待分配收入</t>
  </si>
  <si>
    <t xml:space="preserve">  　          成品油价格和税费改革城市维护建设税划出</t>
  </si>
  <si>
    <t xml:space="preserve">  　          成品油价格和税费改革城市维护建设税划入</t>
  </si>
  <si>
    <t xml:space="preserve">    房产税</t>
  </si>
  <si>
    <t xml:space="preserve">    印花税</t>
  </si>
  <si>
    <t xml:space="preserve">        其中：证券交易印花税</t>
  </si>
  <si>
    <t xml:space="preserve">    城镇土地使用税</t>
  </si>
  <si>
    <t xml:space="preserve">    土地增值税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</si>
  <si>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</si>
  <si>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</si>
  <si>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</si>
  <si>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</si>
  <si>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</si>
  <si>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</si>
  <si>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</si>
  <si>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</si>
  <si>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</si>
  <si>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非税收入</t>
  </si>
  <si>
    <t xml:space="preserve">    专项收入</t>
  </si>
  <si>
    <t xml:space="preserve">      教育费附加收入</t>
  </si>
  <si>
    <t xml:space="preserve">  　　    教育费附加收入</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</si>
  <si>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</si>
  <si>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</si>
  <si>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</si>
  <si>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</si>
  <si>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</si>
  <si>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</si>
  <si>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</si>
  <si>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</si>
  <si>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</si>
  <si>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</si>
  <si>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</si>
  <si>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</si>
  <si>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</si>
  <si>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</si>
  <si>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</si>
  <si>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</si>
  <si>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t>
  </si>
  <si>
    <t xml:space="preserve">          广告收入</t>
  </si>
  <si>
    <t xml:space="preserve">          其他专项收入</t>
  </si>
  <si>
    <t xml:space="preserve">    行政事业性收费收入</t>
  </si>
  <si>
    <t xml:space="preserve">      公安行政事业性收费收入</t>
  </si>
  <si>
    <t xml:space="preserve">      法院行政事业性收费收入</t>
  </si>
  <si>
    <t xml:space="preserve">      司法行政事业性收费收入</t>
  </si>
  <si>
    <t xml:space="preserve">      税务行政事业性收费收入</t>
  </si>
  <si>
    <t xml:space="preserve">      市场监管行政事业性收费收入</t>
  </si>
  <si>
    <t xml:space="preserve">      人防办行政事业性收费收入</t>
  </si>
  <si>
    <t xml:space="preserve">      教育行政事业性收费收入</t>
  </si>
  <si>
    <t xml:space="preserve">      自然资源行政事业性收费收入</t>
  </si>
  <si>
    <t xml:space="preserve">      建设行政事业性收费收入</t>
  </si>
  <si>
    <t xml:space="preserve">      生态环境行政事业性收费收入</t>
  </si>
  <si>
    <t xml:space="preserve">      交通运输行政事业性收费收入</t>
  </si>
  <si>
    <t xml:space="preserve">        其中：长江口航道维护费</t>
  </si>
  <si>
    <t xml:space="preserve">      工业和信息产业行政事业性收费收入</t>
  </si>
  <si>
    <t xml:space="preserve">        其中：无线电频率占用费</t>
  </si>
  <si>
    <t xml:space="preserve">      农业行政事业性收费收入</t>
  </si>
  <si>
    <t xml:space="preserve">        其中：草原植被恢复费收入</t>
  </si>
  <si>
    <t xml:space="preserve">      水利行政事业性收费收入</t>
  </si>
  <si>
    <t xml:space="preserve">        其中：水土保持补偿费</t>
  </si>
  <si>
    <t xml:space="preserve">      卫生健康行政事业性收费收入</t>
  </si>
  <si>
    <t xml:space="preserve">      民政行政事业性收费收入</t>
  </si>
  <si>
    <t xml:space="preserve">      人力资源和社会保障行政事业性收费收入</t>
  </si>
  <si>
    <t xml:space="preserve">      证监会行政事业性收费收入</t>
  </si>
  <si>
    <t xml:space="preserve">      银监会行政事业性收费收入</t>
  </si>
  <si>
    <t xml:space="preserve">      保监会行政事业性收费收入</t>
  </si>
  <si>
    <t xml:space="preserve">     其他各项行政事业性收费收入</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</si>
  <si>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</si>
  <si>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</si>
  <si>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</si>
  <si>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</si>
  <si>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</si>
  <si>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</si>
  <si>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</si>
  <si>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</si>
  <si>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</si>
  <si>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</si>
  <si>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</si>
  <si>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</si>
  <si>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</si>
  <si>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</si>
  <si>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</si>
  <si>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</si>
  <si>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</si>
  <si>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</si>
  <si>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</si>
  <si>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</si>
  <si>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</si>
  <si>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</si>
  <si>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</si>
  <si>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</si>
  <si>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</si>
  <si>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</si>
  <si>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</si>
  <si>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</si>
  <si>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</si>
  <si>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</si>
  <si>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</si>
  <si>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</si>
  <si>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</si>
  <si>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</si>
  <si>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</si>
  <si>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</si>
  <si>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</si>
  <si>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</si>
  <si>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</si>
  <si>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</si>
  <si>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</si>
  <si>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</si>
  <si>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</si>
  <si>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</si>
  <si>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</si>
  <si>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</si>
  <si>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</si>
  <si>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</si>
  <si>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场地和矿区使用费收入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</si>
  <si>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</si>
  <si>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</si>
  <si>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</si>
  <si>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</si>
  <si>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</si>
  <si>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</si>
  <si>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</si>
  <si>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</si>
  <si>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出租车经营权有偿出让和转让收入</t>
  </si>
  <si>
    <t xml:space="preserve">      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</si>
  <si>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</si>
  <si>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</si>
  <si>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</si>
  <si>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</si>
  <si>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</si>
  <si>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</si>
  <si>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</si>
  <si>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</si>
  <si>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</si>
  <si>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</si>
  <si>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</si>
  <si>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</si>
  <si>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</si>
  <si>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</si>
  <si>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</si>
  <si>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1030718</t>
  </si>
  <si>
    <t xml:space="preserve">      新增建设用地土地有偿使用费收入</t>
  </si>
  <si>
    <t>1030719</t>
  </si>
  <si>
    <t xml:space="preserve">      水资源费收入</t>
  </si>
  <si>
    <t>103071901</t>
  </si>
  <si>
    <t xml:space="preserve">          三峡电站水资源费收入</t>
  </si>
  <si>
    <t>103071999</t>
  </si>
  <si>
    <t xml:space="preserve">          其他水资源费收入</t>
  </si>
  <si>
    <t>1030720</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</si>
  <si>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</si>
  <si>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</si>
  <si>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</si>
  <si>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</si>
  <si>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</si>
  <si>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</si>
  <si>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</si>
  <si>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</si>
  <si>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</si>
  <si>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</si>
  <si>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</si>
  <si>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</si>
  <si>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</si>
  <si>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</si>
  <si>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</si>
  <si>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</si>
  <si>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</si>
  <si>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</si>
  <si>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t>
  </si>
  <si>
    <t>政府性基金预算收入合计</t>
  </si>
  <si>
    <t xml:space="preserve">  政府性基金收入</t>
  </si>
  <si>
    <t xml:space="preserve">     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</si>
  <si>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</si>
  <si>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</si>
  <si>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</si>
  <si>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</si>
  <si>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</si>
  <si>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</si>
  <si>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</si>
  <si>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</si>
  <si>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</si>
  <si>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</si>
  <si>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</si>
  <si>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</si>
  <si>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</si>
  <si>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</si>
  <si>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</si>
  <si>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</si>
  <si>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</si>
  <si>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</si>
  <si>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</si>
  <si>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</si>
  <si>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</si>
  <si>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</si>
  <si>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</si>
  <si>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</si>
  <si>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</si>
  <si>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</si>
  <si>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</si>
  <si>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</si>
  <si>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</si>
  <si>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</si>
  <si>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</si>
  <si>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</si>
  <si>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</si>
  <si>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</si>
  <si>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</si>
  <si>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</si>
  <si>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</si>
  <si>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</si>
  <si>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</si>
  <si>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</si>
  <si>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</si>
  <si>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</si>
  <si>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</si>
  <si>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专项债券对应项目专项收入</t>
  </si>
  <si>
    <t xml:space="preserve">     海南省高等级公路车辆通行附加费专项债务对应项目专项收入</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</si>
  <si>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</si>
  <si>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</si>
  <si>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</si>
  <si>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</si>
  <si>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</si>
  <si>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</si>
  <si>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国有土地收益基金专项债务对应项目专项收入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</si>
  <si>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</si>
  <si>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</si>
  <si>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</si>
  <si>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</si>
  <si>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</si>
  <si>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</si>
  <si>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</si>
  <si>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</si>
  <si>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</si>
  <si>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</si>
  <si>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</si>
  <si>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</si>
  <si>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国有资本经营预算收入合计</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</si>
  <si>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</si>
  <si>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</si>
  <si>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</si>
  <si>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</si>
  <si>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</si>
  <si>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</si>
  <si>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</si>
  <si>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</si>
  <si>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</si>
  <si>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</si>
  <si>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</si>
  <si>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</si>
  <si>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</si>
  <si>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</si>
  <si>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</si>
  <si>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</si>
  <si>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</si>
  <si>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</si>
  <si>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</si>
  <si>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</si>
  <si>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</si>
  <si>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</si>
  <si>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</si>
  <si>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</si>
  <si>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</si>
  <si>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</si>
  <si>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</si>
  <si>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</si>
  <si>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</si>
  <si>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</si>
  <si>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</si>
  <si>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</si>
  <si>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</si>
  <si>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</si>
  <si>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</si>
  <si>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</si>
  <si>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</si>
  <si>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</si>
  <si>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</si>
  <si>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</si>
  <si>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</si>
  <si>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</si>
  <si>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</si>
  <si>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</si>
  <si>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</si>
  <si>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</si>
  <si>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</si>
  <si>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</si>
  <si>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债务收入</t>
  </si>
  <si>
    <t xml:space="preserve">   中央政府债务收入</t>
  </si>
  <si>
    <t xml:space="preserve">     中央政府国内债务收入</t>
  </si>
  <si>
    <t xml:space="preserve">     中央政府国外债务收入</t>
  </si>
  <si>
    <t xml:space="preserve">        中央政府境外发行主权债券收入</t>
  </si>
  <si>
    <t xml:space="preserve">        中央政府向外国政府借款收入</t>
  </si>
  <si>
    <t xml:space="preserve">        中央政府向国际组织借款收入</t>
  </si>
  <si>
    <t xml:space="preserve">        中央政府其他国外借款收入</t>
  </si>
  <si>
    <t xml:space="preserve">   地方政府债务收入</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</si>
  <si>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</si>
  <si>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</si>
  <si>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</si>
  <si>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</si>
  <si>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</si>
  <si>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</si>
  <si>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</si>
  <si>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港口建设费债务收入</t>
  </si>
  <si>
    <t xml:space="preserve">        国家电影事业发展专项资金债务收入</t>
  </si>
  <si>
    <t xml:space="preserve">        国有土地使用权出让金债务收入</t>
  </si>
  <si>
    <t xml:space="preserve">        国有土地收益基金债务收入</t>
  </si>
  <si>
    <t xml:space="preserve">        农业土地开发资金债务收入</t>
  </si>
  <si>
    <t xml:space="preserve">        大中型水库库区基金债务收入</t>
  </si>
  <si>
    <t xml:space="preserve">        城市基础设施配套费债务收入</t>
  </si>
  <si>
    <t xml:space="preserve">        小型水库移民扶助基金债务收入</t>
  </si>
  <si>
    <t xml:space="preserve">        国家重大水利工程建设基金债务收入</t>
  </si>
  <si>
    <t xml:space="preserve">        车辆通行费债务收入</t>
  </si>
  <si>
    <t xml:space="preserve">        污水处理费债务收入</t>
  </si>
  <si>
    <t xml:space="preserve">        土地储备专项债券收入</t>
  </si>
  <si>
    <t xml:space="preserve">        政府收费公路专项债券收入</t>
  </si>
  <si>
    <t xml:space="preserve">        棚户区改造专项债券收入</t>
  </si>
  <si>
    <t xml:space="preserve">        其他地方自行试点项目收益专项债券收入</t>
  </si>
  <si>
    <t xml:space="preserve">        其他政府性基金债务收入</t>
  </si>
  <si>
    <t>2019年度扶沟县一般公共预算支出决算功能分类明细表</t>
  </si>
  <si>
    <t>公开02表</t>
  </si>
  <si>
    <t>单位：万元</t>
  </si>
  <si>
    <t>决算数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</si>
  <si>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</si>
  <si>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</si>
  <si>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</si>
  <si>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</si>
  <si>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</si>
  <si>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</si>
  <si>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</si>
  <si>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</si>
  <si>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</si>
  <si>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</si>
  <si>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</si>
  <si>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</si>
  <si>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</si>
  <si>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</si>
  <si>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</si>
  <si>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</si>
  <si>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</si>
  <si>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</si>
  <si>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</si>
  <si>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</si>
  <si>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</si>
  <si>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</si>
  <si>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</si>
  <si>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</si>
  <si>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</si>
  <si>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</si>
  <si>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</si>
  <si>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</si>
  <si>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</si>
  <si>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</si>
  <si>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</si>
  <si>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</si>
  <si>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</si>
  <si>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</si>
  <si>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</si>
  <si>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</si>
  <si>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</si>
  <si>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</si>
  <si>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</si>
  <si>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</si>
  <si>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</si>
  <si>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</si>
  <si>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</si>
  <si>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</si>
  <si>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</si>
  <si>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</si>
  <si>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</si>
  <si>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</si>
  <si>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</si>
  <si>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</si>
  <si>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</si>
  <si>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</si>
  <si>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</si>
  <si>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</si>
  <si>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</si>
  <si>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</si>
  <si>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</si>
  <si>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</si>
  <si>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</si>
  <si>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</si>
  <si>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</si>
  <si>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</si>
  <si>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</si>
  <si>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</si>
  <si>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</si>
  <si>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</si>
  <si>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</si>
  <si>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</si>
  <si>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</si>
  <si>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</si>
  <si>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</si>
  <si>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</si>
  <si>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</si>
  <si>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</si>
  <si>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</si>
  <si>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</si>
  <si>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</si>
  <si>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</si>
  <si>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</si>
  <si>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</si>
  <si>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</si>
  <si>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</si>
  <si>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</si>
  <si>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</si>
  <si>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</si>
  <si>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</si>
  <si>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</si>
  <si>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</si>
  <si>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</si>
  <si>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</si>
  <si>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</si>
  <si>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</si>
  <si>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</si>
  <si>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</si>
  <si>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</si>
  <si>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</si>
  <si>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</si>
  <si>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</si>
  <si>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</si>
  <si>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</si>
  <si>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</si>
  <si>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</si>
  <si>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</si>
  <si>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</si>
  <si>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</si>
  <si>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</si>
  <si>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</si>
  <si>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</si>
  <si>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</si>
  <si>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</si>
  <si>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</si>
  <si>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</si>
  <si>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</si>
  <si>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</si>
  <si>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</si>
  <si>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</si>
  <si>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</si>
  <si>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</si>
  <si>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</si>
  <si>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</si>
  <si>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</si>
  <si>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</si>
  <si>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</si>
  <si>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</si>
  <si>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</si>
  <si>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</si>
  <si>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</si>
  <si>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</si>
  <si>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</si>
  <si>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</si>
  <si>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</si>
  <si>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</si>
  <si>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</si>
  <si>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</si>
  <si>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</si>
  <si>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</si>
  <si>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</si>
  <si>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</si>
  <si>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</si>
  <si>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</si>
  <si>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</si>
  <si>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</si>
  <si>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</si>
  <si>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</si>
  <si>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</si>
  <si>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</si>
  <si>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</si>
  <si>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</si>
  <si>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</si>
  <si>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</si>
  <si>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</si>
  <si>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</si>
  <si>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</si>
  <si>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</si>
  <si>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</si>
  <si>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</si>
  <si>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</si>
  <si>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</si>
  <si>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</si>
  <si>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</si>
  <si>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</si>
  <si>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</si>
  <si>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</si>
  <si>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</si>
  <si>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</si>
  <si>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</si>
  <si>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</si>
  <si>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</si>
  <si>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</si>
  <si>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</si>
  <si>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</si>
  <si>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</si>
  <si>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</si>
  <si>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</si>
  <si>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</si>
  <si>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</si>
  <si>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</si>
  <si>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</si>
  <si>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</si>
  <si>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</si>
  <si>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</si>
  <si>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</si>
  <si>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</si>
  <si>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</si>
  <si>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</si>
  <si>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</si>
  <si>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</si>
  <si>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</si>
  <si>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</si>
  <si>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</si>
  <si>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</si>
  <si>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</si>
  <si>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</si>
  <si>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</si>
  <si>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</si>
  <si>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</si>
  <si>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</si>
  <si>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</si>
  <si>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</si>
  <si>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</si>
  <si>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</si>
  <si>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</si>
  <si>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</si>
  <si>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</si>
  <si>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</si>
  <si>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</si>
  <si>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</si>
  <si>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</si>
  <si>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</si>
  <si>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</si>
  <si>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</si>
  <si>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</si>
  <si>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</si>
  <si>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</si>
  <si>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</si>
  <si>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</si>
  <si>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</si>
  <si>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</si>
  <si>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</si>
  <si>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</si>
  <si>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</si>
  <si>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</si>
  <si>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</si>
  <si>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</si>
  <si>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</si>
  <si>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</si>
  <si>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</si>
  <si>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</si>
  <si>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</si>
  <si>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</si>
  <si>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</si>
  <si>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</si>
  <si>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</si>
  <si>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</si>
  <si>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</si>
  <si>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</si>
  <si>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</si>
  <si>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</si>
  <si>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</si>
  <si>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</si>
  <si>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</si>
  <si>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</si>
  <si>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</si>
  <si>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</si>
  <si>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</si>
  <si>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</si>
  <si>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</si>
  <si>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</si>
  <si>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</si>
  <si>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</si>
  <si>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</si>
  <si>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</si>
  <si>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</si>
  <si>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</si>
  <si>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</si>
  <si>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</si>
  <si>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</si>
  <si>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</si>
  <si>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</si>
  <si>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</si>
  <si>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</si>
  <si>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</si>
  <si>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</si>
  <si>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</si>
  <si>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</si>
  <si>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</si>
  <si>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</si>
  <si>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</si>
  <si>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</si>
  <si>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</si>
  <si>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</si>
  <si>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</si>
  <si>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</si>
  <si>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</si>
  <si>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</si>
  <si>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</si>
  <si>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</si>
  <si>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</si>
  <si>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</si>
  <si>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</si>
  <si>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</si>
  <si>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</si>
  <si>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</si>
  <si>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</si>
  <si>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</si>
  <si>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</si>
  <si>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</si>
  <si>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</si>
  <si>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</si>
  <si>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</si>
  <si>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</si>
  <si>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</si>
  <si>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</si>
  <si>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</si>
  <si>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</si>
  <si>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</si>
  <si>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</si>
  <si>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</si>
  <si>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</si>
  <si>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</si>
  <si>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</si>
  <si>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</si>
  <si>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</si>
  <si>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</si>
  <si>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</si>
  <si>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</si>
  <si>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</si>
  <si>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</si>
  <si>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</si>
  <si>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</si>
  <si>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</si>
  <si>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</si>
  <si>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</si>
  <si>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</si>
  <si>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</si>
  <si>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</si>
  <si>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</si>
  <si>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</si>
  <si>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</si>
  <si>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</si>
  <si>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</si>
  <si>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</si>
  <si>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</si>
  <si>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</si>
  <si>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</si>
  <si>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</si>
  <si>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</si>
  <si>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</si>
  <si>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</si>
  <si>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</si>
  <si>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</si>
  <si>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</si>
  <si>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</si>
  <si>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</si>
  <si>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</si>
  <si>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</si>
  <si>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</si>
  <si>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</si>
  <si>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</si>
  <si>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</si>
  <si>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</si>
  <si>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</si>
  <si>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</si>
  <si>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</si>
  <si>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</si>
  <si>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</si>
  <si>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</si>
  <si>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</si>
  <si>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</si>
  <si>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</si>
  <si>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</si>
  <si>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</si>
  <si>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</si>
  <si>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</si>
  <si>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</si>
  <si>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</si>
  <si>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</si>
  <si>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</si>
  <si>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</si>
  <si>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</si>
  <si>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</si>
  <si>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</si>
  <si>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</si>
  <si>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</si>
  <si>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</si>
  <si>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</si>
  <si>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</si>
  <si>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</si>
  <si>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</si>
  <si>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</si>
  <si>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</si>
  <si>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</si>
  <si>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</si>
  <si>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</si>
  <si>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</si>
  <si>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</si>
  <si>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</si>
  <si>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</si>
  <si>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</si>
  <si>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</si>
  <si>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</si>
  <si>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</si>
  <si>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</si>
  <si>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</si>
  <si>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</si>
  <si>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</si>
  <si>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</si>
  <si>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</si>
  <si>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</si>
  <si>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</si>
  <si>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</si>
  <si>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</si>
  <si>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</si>
  <si>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</si>
  <si>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</si>
  <si>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</si>
  <si>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</si>
  <si>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</si>
  <si>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</si>
  <si>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</si>
  <si>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</si>
  <si>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</si>
  <si>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</si>
  <si>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</si>
  <si>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</si>
  <si>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</si>
  <si>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</si>
  <si>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</si>
  <si>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</si>
  <si>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</si>
  <si>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</si>
  <si>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</si>
  <si>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</si>
  <si>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</si>
  <si>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</si>
  <si>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</si>
  <si>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</si>
  <si>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</si>
  <si>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</si>
  <si>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</si>
  <si>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</si>
  <si>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</si>
  <si>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</si>
  <si>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</si>
  <si>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</si>
  <si>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</si>
  <si>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</si>
  <si>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</si>
  <si>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</si>
  <si>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</si>
  <si>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</si>
  <si>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</si>
  <si>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</si>
  <si>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</si>
  <si>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</si>
  <si>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</si>
  <si>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</si>
  <si>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</si>
  <si>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</si>
  <si>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</si>
  <si>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</si>
  <si>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</si>
  <si>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</si>
  <si>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</si>
  <si>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</si>
  <si>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</si>
  <si>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</si>
  <si>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</si>
  <si>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</si>
  <si>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</si>
  <si>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</si>
  <si>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</si>
  <si>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</si>
  <si>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</si>
  <si>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</si>
  <si>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</si>
  <si>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</si>
  <si>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</si>
  <si>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</si>
  <si>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</si>
  <si>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</si>
  <si>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</si>
  <si>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</si>
  <si>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</si>
  <si>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</si>
  <si>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</si>
  <si>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</si>
  <si>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</si>
  <si>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</si>
  <si>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</si>
  <si>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</si>
  <si>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</si>
  <si>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</si>
  <si>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</si>
  <si>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</si>
  <si>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</si>
  <si>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</si>
  <si>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</si>
  <si>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</si>
  <si>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</si>
  <si>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</si>
  <si>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</si>
  <si>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</si>
  <si>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</si>
  <si>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</si>
  <si>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</si>
  <si>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</si>
  <si>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</si>
  <si>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</si>
  <si>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</si>
  <si>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</si>
  <si>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</si>
  <si>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</si>
  <si>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</si>
  <si>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</si>
  <si>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</si>
  <si>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</si>
  <si>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</si>
  <si>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</si>
  <si>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</si>
  <si>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</si>
  <si>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</si>
  <si>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</si>
  <si>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</si>
  <si>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</si>
  <si>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</si>
  <si>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</si>
  <si>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</si>
  <si>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</si>
  <si>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</si>
  <si>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</si>
  <si>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</si>
  <si>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</si>
  <si>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</si>
  <si>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</si>
  <si>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</si>
  <si>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</si>
  <si>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</si>
  <si>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</si>
  <si>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</si>
  <si>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</si>
  <si>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</si>
  <si>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</si>
  <si>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</si>
  <si>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</si>
  <si>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</si>
  <si>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</si>
  <si>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</si>
  <si>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</si>
  <si>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</si>
  <si>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</si>
  <si>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</si>
  <si>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</si>
  <si>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</si>
  <si>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</si>
  <si>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</si>
  <si>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</si>
  <si>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</si>
  <si>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</si>
  <si>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</si>
  <si>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</si>
  <si>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</si>
  <si>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</si>
  <si>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</si>
  <si>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</si>
  <si>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</si>
  <si>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</si>
  <si>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</si>
  <si>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</si>
  <si>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</si>
  <si>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</si>
  <si>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</si>
  <si>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</si>
  <si>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</si>
  <si>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</si>
  <si>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</si>
  <si>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</si>
  <si>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</si>
  <si>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</si>
  <si>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</si>
  <si>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</si>
  <si>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</si>
  <si>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</si>
  <si>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</si>
  <si>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</si>
  <si>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</si>
  <si>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</si>
  <si>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</si>
  <si>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</si>
  <si>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</si>
  <si>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</si>
  <si>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</si>
  <si>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</si>
  <si>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</si>
  <si>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</si>
  <si>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</si>
  <si>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</si>
  <si>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</si>
  <si>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</si>
  <si>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</si>
  <si>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</si>
  <si>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</si>
  <si>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</si>
  <si>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</si>
  <si>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</si>
  <si>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</si>
  <si>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</si>
  <si>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</si>
  <si>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</si>
  <si>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</si>
  <si>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</si>
  <si>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</si>
  <si>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</si>
  <si>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</si>
  <si>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</si>
  <si>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能源节能利用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</si>
  <si>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</si>
  <si>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</si>
  <si>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</si>
  <si>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</si>
  <si>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</si>
  <si>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</si>
  <si>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</si>
  <si>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</si>
  <si>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</si>
  <si>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</si>
  <si>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</si>
  <si>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</si>
  <si>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</si>
  <si>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</si>
  <si>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</si>
  <si>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</si>
  <si>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</si>
  <si>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</si>
  <si>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</si>
  <si>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</si>
  <si>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</si>
  <si>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</si>
  <si>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</si>
  <si>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</si>
  <si>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</si>
  <si>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</si>
  <si>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</si>
  <si>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</si>
  <si>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</si>
  <si>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</si>
  <si>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</si>
  <si>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</si>
  <si>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</si>
  <si>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</si>
  <si>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</si>
  <si>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</si>
  <si>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</si>
  <si>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</si>
  <si>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</si>
  <si>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</si>
  <si>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</si>
  <si>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</si>
  <si>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</si>
  <si>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</si>
  <si>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</si>
  <si>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</si>
  <si>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</si>
  <si>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</si>
  <si>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</si>
  <si>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</si>
  <si>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</si>
  <si>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</si>
  <si>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</si>
  <si>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</si>
  <si>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</si>
  <si>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</si>
  <si>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</si>
  <si>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</si>
  <si>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</si>
  <si>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</si>
  <si>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</si>
  <si>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</si>
  <si>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</si>
  <si>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</si>
  <si>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</si>
  <si>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</si>
  <si>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</si>
  <si>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</si>
  <si>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</si>
  <si>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</si>
  <si>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</si>
  <si>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</si>
  <si>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</si>
  <si>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</si>
  <si>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</si>
  <si>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</si>
  <si>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</si>
  <si>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</si>
  <si>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</si>
  <si>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</si>
  <si>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</si>
  <si>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</si>
  <si>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</si>
  <si>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</si>
  <si>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</si>
  <si>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</si>
  <si>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</si>
  <si>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</si>
  <si>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</si>
  <si>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</si>
  <si>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</si>
  <si>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</si>
  <si>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</si>
  <si>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</si>
  <si>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</si>
  <si>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</si>
  <si>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</si>
  <si>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</si>
  <si>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</si>
  <si>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</si>
  <si>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</si>
  <si>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</si>
  <si>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</si>
  <si>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</si>
  <si>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</si>
  <si>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</si>
  <si>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</si>
  <si>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</si>
  <si>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</si>
  <si>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</si>
  <si>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</si>
  <si>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</si>
  <si>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</si>
  <si>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</si>
  <si>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</si>
  <si>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</si>
  <si>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</si>
  <si>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</si>
  <si>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</si>
  <si>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</si>
  <si>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</si>
  <si>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</si>
  <si>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</si>
  <si>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</si>
  <si>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</si>
  <si>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</si>
  <si>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</si>
  <si>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</si>
  <si>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</si>
  <si>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</si>
  <si>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</si>
  <si>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</si>
  <si>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</si>
  <si>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</si>
  <si>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</si>
  <si>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</si>
  <si>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</si>
  <si>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</si>
  <si>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</si>
  <si>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</si>
  <si>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</si>
  <si>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</si>
  <si>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</si>
  <si>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</si>
  <si>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</si>
  <si>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</si>
  <si>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</si>
  <si>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</si>
  <si>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</si>
  <si>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</si>
  <si>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</si>
  <si>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</si>
  <si>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</si>
  <si>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</si>
  <si>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</si>
  <si>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</si>
  <si>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</si>
  <si>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</si>
  <si>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</si>
  <si>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</si>
  <si>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</si>
  <si>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</si>
  <si>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</si>
  <si>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</si>
  <si>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</si>
  <si>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</si>
  <si>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</si>
  <si>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</si>
  <si>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</si>
  <si>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</si>
  <si>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</si>
  <si>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</si>
  <si>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</si>
  <si>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</si>
  <si>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</si>
  <si>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</si>
  <si>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</si>
  <si>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</si>
  <si>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</si>
  <si>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</si>
  <si>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</si>
  <si>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</si>
  <si>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</si>
  <si>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</si>
  <si>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</si>
  <si>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</si>
  <si>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</si>
  <si>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</si>
  <si>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</si>
  <si>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</si>
  <si>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</si>
  <si>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</si>
  <si>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</si>
  <si>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</si>
  <si>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</si>
  <si>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</si>
  <si>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</si>
  <si>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</si>
  <si>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</si>
  <si>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</si>
  <si>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</si>
  <si>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</si>
  <si>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</si>
  <si>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</si>
  <si>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</si>
  <si>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</si>
  <si>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</si>
  <si>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</si>
  <si>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</si>
  <si>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</si>
  <si>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</si>
  <si>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</si>
  <si>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</si>
  <si>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</si>
  <si>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</si>
  <si>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</si>
  <si>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</si>
  <si>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</si>
  <si>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</si>
  <si>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</si>
  <si>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</si>
  <si>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</si>
  <si>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</si>
  <si>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</si>
  <si>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</si>
  <si>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</si>
  <si>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</si>
  <si>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</si>
  <si>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</si>
  <si>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</si>
  <si>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</si>
  <si>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</si>
  <si>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</si>
  <si>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</si>
  <si>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</si>
  <si>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</si>
  <si>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</si>
  <si>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</si>
  <si>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</si>
  <si>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</si>
  <si>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</si>
  <si>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</si>
  <si>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</si>
  <si>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</si>
  <si>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</si>
  <si>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</si>
  <si>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</si>
  <si>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</si>
  <si>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</si>
  <si>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</si>
  <si>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</si>
  <si>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</si>
  <si>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</si>
  <si>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</si>
  <si>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</si>
  <si>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</si>
  <si>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</si>
  <si>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</si>
  <si>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</si>
  <si>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</si>
  <si>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</si>
  <si>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</si>
  <si>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</si>
  <si>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</si>
  <si>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</si>
  <si>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</si>
  <si>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</si>
  <si>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</si>
  <si>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</si>
  <si>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</si>
  <si>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</si>
  <si>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</si>
  <si>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</si>
  <si>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</si>
  <si>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</si>
  <si>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</si>
  <si>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</si>
  <si>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</si>
  <si>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</si>
  <si>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</si>
  <si>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</si>
  <si>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</si>
  <si>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</si>
  <si>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</si>
  <si>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</si>
  <si>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</si>
  <si>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</si>
  <si>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</si>
  <si>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</si>
  <si>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</si>
  <si>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</si>
  <si>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</si>
  <si>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</si>
  <si>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</si>
  <si>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</si>
  <si>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</si>
  <si>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</si>
  <si>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</si>
  <si>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</si>
  <si>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</si>
  <si>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</si>
  <si>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</si>
  <si>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</si>
  <si>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</si>
  <si>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</si>
  <si>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</si>
  <si>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</si>
  <si>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</si>
  <si>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</si>
  <si>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</si>
  <si>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</si>
  <si>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</si>
  <si>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</si>
  <si>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</si>
  <si>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</si>
  <si>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</si>
  <si>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</si>
  <si>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</si>
  <si>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</si>
  <si>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</si>
  <si>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</si>
  <si>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</si>
  <si>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</si>
  <si>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</si>
  <si>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</si>
  <si>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</si>
  <si>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</si>
  <si>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</si>
  <si>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</si>
  <si>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</si>
  <si>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</si>
  <si>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</si>
  <si>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</si>
  <si>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</si>
  <si>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</si>
  <si>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</si>
  <si>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</si>
  <si>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</si>
  <si>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</si>
  <si>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</si>
  <si>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</si>
  <si>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</si>
  <si>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</si>
  <si>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</si>
  <si>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</si>
  <si>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</si>
  <si>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</si>
  <si>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</si>
  <si>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</si>
  <si>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</si>
  <si>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</si>
  <si>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</si>
  <si>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</si>
  <si>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</si>
  <si>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</si>
  <si>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</si>
  <si>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</si>
  <si>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</si>
  <si>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</si>
  <si>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</si>
  <si>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</si>
  <si>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</si>
  <si>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</si>
  <si>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</si>
  <si>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</si>
  <si>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</si>
  <si>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</si>
  <si>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</si>
  <si>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</si>
  <si>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</si>
  <si>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</si>
  <si>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</si>
  <si>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</si>
  <si>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</si>
  <si>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</si>
  <si>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</si>
  <si>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</si>
  <si>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</si>
  <si>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</si>
  <si>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</si>
  <si>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</si>
  <si>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</si>
  <si>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</si>
  <si>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</si>
  <si>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</si>
  <si>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</si>
  <si>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</si>
  <si>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</si>
  <si>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</si>
  <si>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</si>
  <si>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</si>
  <si>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</si>
  <si>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</si>
  <si>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</si>
  <si>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</si>
  <si>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</si>
  <si>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</si>
  <si>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</si>
  <si>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</si>
  <si>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</si>
  <si>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</si>
  <si>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</si>
  <si>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</si>
  <si>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</si>
  <si>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</si>
  <si>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</si>
  <si>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</si>
  <si>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</si>
  <si>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</si>
  <si>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</si>
  <si>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</si>
  <si>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</si>
  <si>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</si>
  <si>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</si>
  <si>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</si>
  <si>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</si>
  <si>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</si>
  <si>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</si>
  <si>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</si>
  <si>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</si>
  <si>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</si>
  <si>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</si>
  <si>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</si>
  <si>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</si>
  <si>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</si>
  <si>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</si>
  <si>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</si>
  <si>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</si>
  <si>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</si>
  <si>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</si>
  <si>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</si>
  <si>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</si>
  <si>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</si>
  <si>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</si>
  <si>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</si>
  <si>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</si>
  <si>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</si>
  <si>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</si>
  <si>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</si>
  <si>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</si>
  <si>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</si>
  <si>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</si>
  <si>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</si>
  <si>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</si>
  <si>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</si>
  <si>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</si>
  <si>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</si>
  <si>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</si>
  <si>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</si>
  <si>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</si>
  <si>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</si>
  <si>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</si>
  <si>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</si>
  <si>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</si>
  <si>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</si>
  <si>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</si>
  <si>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</si>
  <si>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</si>
  <si>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</si>
  <si>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</si>
  <si>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</si>
  <si>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</si>
  <si>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</si>
  <si>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</si>
  <si>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</si>
  <si>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</si>
  <si>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</si>
  <si>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</si>
  <si>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</si>
  <si>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</si>
  <si>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</si>
  <si>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</si>
  <si>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</si>
  <si>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</si>
  <si>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</si>
  <si>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</si>
  <si>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</si>
  <si>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</si>
  <si>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</si>
  <si>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</si>
  <si>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</si>
  <si>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</si>
  <si>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</si>
  <si>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</si>
  <si>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</si>
  <si>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</si>
  <si>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</si>
  <si>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</si>
  <si>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</si>
  <si>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</si>
  <si>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</si>
  <si>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</si>
  <si>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</si>
  <si>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</si>
  <si>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</si>
  <si>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</si>
  <si>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</si>
  <si>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</si>
  <si>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</si>
  <si>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</si>
  <si>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</si>
  <si>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</si>
  <si>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</si>
  <si>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</si>
  <si>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</si>
  <si>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</si>
  <si>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</si>
  <si>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</si>
  <si>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</si>
  <si>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</si>
  <si>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</si>
  <si>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</si>
  <si>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</si>
  <si>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</si>
  <si>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</si>
  <si>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</si>
  <si>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</si>
  <si>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</si>
  <si>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</si>
  <si>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</si>
  <si>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</si>
  <si>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</si>
  <si>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</si>
  <si>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</si>
  <si>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</si>
  <si>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</si>
  <si>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</si>
  <si>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</si>
  <si>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</si>
  <si>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</si>
  <si>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</si>
  <si>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</si>
  <si>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</si>
  <si>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</si>
  <si>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</si>
  <si>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</si>
  <si>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</si>
  <si>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</si>
  <si>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</si>
  <si>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</si>
  <si>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</si>
  <si>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</si>
  <si>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</si>
  <si>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</si>
  <si>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</si>
  <si>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</si>
  <si>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</si>
  <si>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</si>
  <si>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</si>
  <si>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</si>
  <si>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</si>
  <si>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</si>
  <si>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</si>
  <si>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</si>
  <si>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</si>
  <si>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</si>
  <si>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</si>
  <si>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</si>
  <si>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</si>
  <si>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</si>
  <si>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</si>
  <si>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</si>
  <si>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</si>
  <si>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</si>
  <si>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</si>
  <si>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</si>
  <si>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</si>
  <si>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</si>
  <si>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</si>
  <si>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</si>
  <si>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</si>
  <si>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</si>
  <si>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</si>
  <si>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</si>
  <si>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</si>
  <si>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</si>
  <si>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</si>
  <si>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</si>
  <si>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</si>
  <si>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</si>
  <si>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</si>
  <si>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</si>
  <si>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</si>
  <si>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</si>
  <si>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</si>
  <si>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</si>
  <si>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</si>
  <si>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</si>
  <si>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</si>
  <si>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</si>
  <si>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</si>
  <si>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</si>
  <si>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</si>
  <si>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</si>
  <si>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</si>
  <si>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</si>
  <si>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</si>
  <si>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</si>
  <si>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</si>
  <si>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</si>
  <si>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</si>
  <si>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</si>
  <si>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</si>
  <si>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</si>
  <si>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</si>
  <si>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</si>
  <si>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</si>
  <si>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</si>
  <si>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</si>
  <si>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</si>
  <si>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</si>
  <si>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</si>
  <si>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</si>
  <si>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</si>
  <si>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</si>
  <si>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</si>
  <si>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</si>
  <si>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</si>
  <si>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</si>
  <si>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</si>
  <si>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</si>
  <si>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</si>
  <si>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</si>
  <si>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</si>
  <si>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</si>
  <si>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</si>
  <si>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</si>
  <si>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</si>
  <si>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</si>
  <si>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</si>
  <si>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</si>
  <si>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</si>
  <si>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</si>
  <si>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</si>
  <si>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</si>
  <si>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</si>
  <si>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</si>
  <si>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</si>
  <si>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</si>
  <si>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</si>
  <si>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</si>
  <si>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</si>
  <si>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</si>
  <si>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</si>
  <si>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</si>
  <si>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</si>
  <si>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</si>
  <si>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</si>
  <si>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</si>
  <si>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</si>
  <si>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</si>
  <si>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</si>
  <si>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</si>
  <si>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</si>
  <si>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</si>
  <si>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</si>
  <si>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</si>
  <si>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</si>
  <si>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补充全国社会保障基金</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</si>
  <si>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</si>
  <si>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</si>
  <si>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</si>
  <si>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</si>
  <si>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</si>
  <si>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</si>
  <si>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</si>
  <si>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</si>
  <si>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</si>
  <si>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</si>
  <si>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</si>
  <si>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</si>
  <si>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</si>
  <si>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</si>
  <si>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</si>
  <si>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</si>
  <si>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</si>
  <si>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</si>
  <si>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</si>
  <si>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</si>
  <si>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</si>
  <si>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</si>
  <si>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</si>
  <si>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</si>
  <si>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</si>
  <si>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</si>
  <si>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</si>
  <si>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</si>
  <si>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</si>
  <si>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</si>
  <si>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</si>
  <si>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</si>
  <si>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</si>
  <si>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</si>
  <si>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</si>
  <si>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</si>
  <si>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</si>
  <si>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</si>
  <si>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</si>
  <si>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</si>
  <si>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</si>
  <si>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</si>
  <si>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国有土地收益基金债务还本支出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</si>
  <si>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</si>
  <si>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</si>
  <si>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</si>
  <si>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</si>
  <si>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</si>
  <si>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</si>
  <si>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</si>
  <si>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</si>
  <si>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</si>
  <si>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</si>
  <si>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</si>
  <si>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</si>
  <si>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2019年度扶沟县一般公共预算本级支出决算表</t>
  </si>
  <si>
    <t>公开03表</t>
  </si>
  <si>
    <t>预算科目</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</si>
  <si>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</si>
  <si>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</si>
  <si>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</si>
  <si>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</si>
  <si>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</si>
  <si>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</si>
  <si>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</si>
  <si>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</si>
  <si>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</si>
  <si>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</si>
  <si>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</si>
  <si>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</si>
  <si>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</si>
  <si>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</si>
  <si>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</si>
  <si>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</si>
  <si>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</si>
  <si>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</si>
  <si>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</si>
  <si>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</si>
  <si>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</si>
  <si>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</si>
  <si>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</si>
  <si>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</si>
  <si>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</si>
  <si>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本年支出合计</t>
  </si>
  <si>
    <t>2019年扶沟县一般公共预算(基本)支出预算经济分类录入表</t>
  </si>
  <si>
    <t>公开04表</t>
  </si>
  <si>
    <t>预算数</t>
  </si>
  <si>
    <t>调整预算数</t>
  </si>
  <si>
    <t>一般公共预算支出</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</si>
  <si>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</si>
  <si>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</si>
  <si>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</si>
  <si>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</si>
  <si>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</si>
  <si>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</si>
  <si>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</si>
  <si>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</si>
  <si>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</si>
  <si>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</si>
  <si>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</si>
  <si>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</si>
  <si>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</si>
  <si>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</si>
  <si>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</si>
  <si>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</si>
  <si>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</si>
  <si>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</si>
  <si>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</si>
  <si>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</si>
  <si>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</si>
  <si>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</si>
  <si>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</si>
  <si>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</si>
  <si>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</si>
  <si>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</si>
  <si>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</si>
  <si>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</si>
  <si>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</si>
  <si>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</si>
  <si>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</si>
  <si>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</si>
  <si>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</si>
  <si>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</si>
  <si>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</si>
  <si>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</si>
  <si>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</si>
  <si>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</si>
  <si>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</si>
  <si>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</si>
  <si>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</si>
  <si>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</si>
  <si>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</si>
  <si>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</si>
  <si>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</si>
  <si>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</si>
  <si>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</si>
  <si>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</si>
  <si>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</si>
  <si>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</si>
  <si>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</si>
  <si>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</si>
  <si>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</si>
  <si>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</si>
  <si>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</si>
  <si>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</si>
  <si>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</si>
  <si>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</si>
  <si>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2019年度扶沟县一般公共预算税收返还和转移支付决算表</t>
  </si>
  <si>
    <t>公开05表</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</si>
  <si>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</si>
  <si>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</si>
  <si>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</si>
  <si>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</si>
  <si>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</si>
  <si>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</si>
  <si>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</si>
  <si>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</si>
  <si>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</si>
  <si>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</si>
  <si>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</si>
  <si>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</si>
  <si>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</si>
  <si>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</si>
  <si>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</si>
  <si>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</si>
  <si>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</si>
  <si>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</si>
  <si>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</si>
  <si>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</si>
  <si>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</si>
  <si>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</si>
  <si>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</si>
  <si>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</si>
  <si>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</si>
  <si>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</si>
  <si>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</si>
  <si>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</si>
  <si>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</si>
  <si>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</si>
  <si>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</si>
  <si>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</si>
  <si>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</si>
  <si>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成品油税费改革转移支付补助收入</t>
  </si>
  <si>
    <t xml:space="preserve">    成品油税费改革转移支付补助支出</t>
  </si>
  <si>
    <t xml:space="preserve">    基层公检法司转移支付收入</t>
  </si>
  <si>
    <t xml:space="preserve">    基层公检法司转移支付支出</t>
  </si>
  <si>
    <t xml:space="preserve">    城乡义务教育转移支付收入</t>
  </si>
  <si>
    <t xml:space="preserve">    城乡义务教育转移支付支出</t>
  </si>
  <si>
    <t xml:space="preserve">    基本养老金转移支付收入</t>
  </si>
  <si>
    <t xml:space="preserve">    基本养老金转移支付支出</t>
  </si>
  <si>
    <t xml:space="preserve">    城乡居民基本医疗保险转移支付收入</t>
  </si>
  <si>
    <t xml:space="preserve">    城乡居民基本医疗保险转移支付支出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</si>
  <si>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</si>
  <si>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</si>
  <si>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</si>
  <si>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</si>
  <si>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</si>
  <si>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</si>
  <si>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</si>
  <si>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</si>
  <si>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</si>
  <si>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</si>
  <si>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</si>
  <si>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</si>
  <si>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</si>
  <si>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</si>
  <si>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</si>
  <si>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</si>
  <si>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</si>
  <si>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</si>
  <si>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</si>
  <si>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</si>
  <si>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</si>
  <si>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</si>
  <si>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</si>
  <si>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</si>
  <si>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</si>
  <si>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</si>
  <si>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</si>
  <si>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</si>
  <si>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</si>
  <si>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</si>
  <si>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</si>
  <si>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</si>
  <si>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卫生健康共同财政事权转移支付收入  </t>
  </si>
  <si>
    <t xml:space="preserve">    卫生健康共同财政事权转移支付支出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</si>
  <si>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</si>
  <si>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</si>
  <si>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</si>
  <si>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</si>
  <si>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</si>
  <si>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</si>
  <si>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</si>
  <si>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</si>
  <si>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</si>
  <si>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</si>
  <si>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</si>
  <si>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</si>
  <si>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</si>
  <si>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</si>
  <si>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</si>
  <si>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</si>
  <si>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</si>
  <si>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</si>
  <si>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</si>
  <si>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</si>
  <si>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</si>
  <si>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</si>
  <si>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</si>
  <si>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</si>
  <si>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</si>
  <si>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</si>
  <si>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外交</t>
  </si>
  <si>
    <t xml:space="preserve">    国防</t>
  </si>
  <si>
    <t xml:space="preserve">    公共安全</t>
  </si>
  <si>
    <t xml:space="preserve">    科学技术</t>
  </si>
  <si>
    <t xml:space="preserve">    文化旅游体育与传媒</t>
  </si>
  <si>
    <t xml:space="preserve">    社会保障和就业</t>
  </si>
  <si>
    <t xml:space="preserve">    卫生健康</t>
  </si>
  <si>
    <t xml:space="preserve">    城乡社区</t>
  </si>
  <si>
    <t xml:space="preserve">    农林水</t>
  </si>
  <si>
    <t xml:space="preserve">    资源勘探信息等</t>
  </si>
  <si>
    <t xml:space="preserve">    商业服务业等</t>
  </si>
  <si>
    <t xml:space="preserve">    金融</t>
  </si>
  <si>
    <t xml:space="preserve">    自然资源海洋气象等</t>
  </si>
  <si>
    <t xml:space="preserve">    粮油物资储备</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</si>
  <si>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</si>
  <si>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</si>
  <si>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</si>
  <si>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</si>
  <si>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</si>
  <si>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</si>
  <si>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</si>
  <si>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</si>
  <si>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</si>
  <si>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</si>
  <si>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</si>
  <si>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</si>
  <si>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</si>
  <si>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</si>
  <si>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</si>
  <si>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</si>
  <si>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</si>
  <si>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</si>
  <si>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</si>
  <si>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</si>
  <si>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</si>
  <si>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</si>
  <si>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</si>
  <si>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</si>
  <si>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</si>
  <si>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</si>
  <si>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</si>
  <si>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</si>
  <si>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</si>
  <si>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</si>
  <si>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</si>
  <si>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</si>
  <si>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</si>
  <si>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</si>
  <si>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</si>
  <si>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</si>
  <si>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</si>
  <si>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</si>
  <si>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</si>
  <si>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</si>
  <si>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</si>
  <si>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</si>
  <si>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</si>
  <si>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</si>
  <si>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</si>
  <si>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</si>
  <si>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</si>
  <si>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</si>
  <si>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</si>
  <si>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</si>
  <si>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</si>
  <si>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</si>
  <si>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</si>
  <si>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</si>
  <si>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</si>
  <si>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</si>
  <si>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</si>
  <si>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</si>
  <si>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</si>
  <si>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</si>
  <si>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</si>
  <si>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</si>
  <si>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2019年度扶沟县地方政府一般债务限额和余额情况决算表</t>
  </si>
  <si>
    <t>公开06表</t>
  </si>
  <si>
    <t>本年地方政府债务余额限额</t>
  </si>
  <si>
    <t xml:space="preserve">  一般债务</t>
  </si>
  <si>
    <t>年末地方政府债务余额</t>
  </si>
  <si>
    <t>2019年度扶沟县政府性基金预算收入决算录入表</t>
  </si>
  <si>
    <t>公开07表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</si>
  <si>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</si>
  <si>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</si>
  <si>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</si>
  <si>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</si>
  <si>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</si>
  <si>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</si>
  <si>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</si>
  <si>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</si>
  <si>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</si>
  <si>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</si>
  <si>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</si>
  <si>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</si>
  <si>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</si>
  <si>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</si>
  <si>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</si>
  <si>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</si>
  <si>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</si>
  <si>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</si>
  <si>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</si>
  <si>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</si>
  <si>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</si>
  <si>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</si>
  <si>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</si>
  <si>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</si>
  <si>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</si>
  <si>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</si>
  <si>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</si>
  <si>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</si>
  <si>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</si>
  <si>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</si>
  <si>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</si>
  <si>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</si>
  <si>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</si>
  <si>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</si>
  <si>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</si>
  <si>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</si>
  <si>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</si>
  <si>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</si>
  <si>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</si>
  <si>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</si>
  <si>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</si>
  <si>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</si>
  <si>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</si>
  <si>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</si>
  <si>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</si>
  <si>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</si>
  <si>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</si>
  <si>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</si>
  <si>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</si>
  <si>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</si>
  <si>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</si>
  <si>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</si>
  <si>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</si>
  <si>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</si>
  <si>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</si>
  <si>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</si>
  <si>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</si>
  <si>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</si>
  <si>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</si>
  <si>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</si>
  <si>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</si>
  <si>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</si>
  <si>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</si>
  <si>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</si>
  <si>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</si>
  <si>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</si>
  <si>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</si>
  <si>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</si>
  <si>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</si>
  <si>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</si>
  <si>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</si>
  <si>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</si>
  <si>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</si>
  <si>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2019年度扶沟县政府性基金预算支出决算表</t>
  </si>
  <si>
    <t>公开08表</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</si>
  <si>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</si>
  <si>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</si>
  <si>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</si>
  <si>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</si>
  <si>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</si>
  <si>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</si>
  <si>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</si>
  <si>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</si>
  <si>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</si>
  <si>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</si>
  <si>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</si>
  <si>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</si>
  <si>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</si>
  <si>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</si>
  <si>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</si>
  <si>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</si>
  <si>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</si>
  <si>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</si>
  <si>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</si>
  <si>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</si>
  <si>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</si>
  <si>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</si>
  <si>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</si>
  <si>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</si>
  <si>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</si>
  <si>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</si>
  <si>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</si>
  <si>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</si>
  <si>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</si>
  <si>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</si>
  <si>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</si>
  <si>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</si>
  <si>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</si>
  <si>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</si>
  <si>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</si>
  <si>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</si>
  <si>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</si>
  <si>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</si>
  <si>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</si>
  <si>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</si>
  <si>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</si>
  <si>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</si>
  <si>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</si>
  <si>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</si>
  <si>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</si>
  <si>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</si>
  <si>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</si>
  <si>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</si>
  <si>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</si>
  <si>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</si>
  <si>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</si>
  <si>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</si>
  <si>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</si>
  <si>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</si>
  <si>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</si>
  <si>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</si>
  <si>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</si>
  <si>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</si>
  <si>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</si>
  <si>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</si>
  <si>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</si>
  <si>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</si>
  <si>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</si>
  <si>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</si>
  <si>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</si>
  <si>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</si>
  <si>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</si>
  <si>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</si>
  <si>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</si>
  <si>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</si>
  <si>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</si>
  <si>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</si>
  <si>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</si>
  <si>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</si>
  <si>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</si>
  <si>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</si>
  <si>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</si>
  <si>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</si>
  <si>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</si>
  <si>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</si>
  <si>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</si>
  <si>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</si>
  <si>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</si>
  <si>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</si>
  <si>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</si>
  <si>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</si>
  <si>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</si>
  <si>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</si>
  <si>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</si>
  <si>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</si>
  <si>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</si>
  <si>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</si>
  <si>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</si>
  <si>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</si>
  <si>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</si>
  <si>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</si>
  <si>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</si>
  <si>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</si>
  <si>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</si>
  <si>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</si>
  <si>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</si>
  <si>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</si>
  <si>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</si>
  <si>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</si>
  <si>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</si>
  <si>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</si>
  <si>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</si>
  <si>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</si>
  <si>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</si>
  <si>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</si>
  <si>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</si>
  <si>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</si>
  <si>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</si>
  <si>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</si>
  <si>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</si>
  <si>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</si>
  <si>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</si>
  <si>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</si>
  <si>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</si>
  <si>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</si>
  <si>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</si>
  <si>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</si>
  <si>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</si>
  <si>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</si>
  <si>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</si>
  <si>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</si>
  <si>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</si>
  <si>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</si>
  <si>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</si>
  <si>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</si>
  <si>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</si>
  <si>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</si>
  <si>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</si>
  <si>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</si>
  <si>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</si>
  <si>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</si>
  <si>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</si>
  <si>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</si>
  <si>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</si>
  <si>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</si>
  <si>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</si>
  <si>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</si>
  <si>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</si>
  <si>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</si>
  <si>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</si>
  <si>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</si>
  <si>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</si>
  <si>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</si>
  <si>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</si>
  <si>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</si>
  <si>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</si>
  <si>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</si>
  <si>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</si>
  <si>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</si>
  <si>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</si>
  <si>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</si>
  <si>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</si>
  <si>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</si>
  <si>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</si>
  <si>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</si>
  <si>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</si>
  <si>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</si>
  <si>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</si>
  <si>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</si>
  <si>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</si>
  <si>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</si>
  <si>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</si>
  <si>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</si>
  <si>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</si>
  <si>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</si>
  <si>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</si>
  <si>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</si>
  <si>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</si>
  <si>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</si>
  <si>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</si>
  <si>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</si>
  <si>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</si>
  <si>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</si>
  <si>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</si>
  <si>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</si>
  <si>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</si>
  <si>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</si>
  <si>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</si>
  <si>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</si>
  <si>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</si>
  <si>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</si>
  <si>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</si>
  <si>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</si>
  <si>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</si>
  <si>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</si>
  <si>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</si>
  <si>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</si>
  <si>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</si>
  <si>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</si>
  <si>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</si>
  <si>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</si>
  <si>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</si>
  <si>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</si>
  <si>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</si>
  <si>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</si>
  <si>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</si>
  <si>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</si>
  <si>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</si>
  <si>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</si>
  <si>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</si>
  <si>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</si>
  <si>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</si>
  <si>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</si>
  <si>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</si>
  <si>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</si>
  <si>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</si>
  <si>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</si>
  <si>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</si>
  <si>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</si>
  <si>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</si>
  <si>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</si>
  <si>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</si>
  <si>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</si>
  <si>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</si>
  <si>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</si>
  <si>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</si>
  <si>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</si>
  <si>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</si>
  <si>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</si>
  <si>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</si>
  <si>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</si>
  <si>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</si>
  <si>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</si>
  <si>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</si>
  <si>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2019年度扶沟县本级政府性基金支出决算表</t>
  </si>
  <si>
    <t>公开09表</t>
  </si>
  <si>
    <t>2019年度扶沟县政府性基金预算转移性收支决算录入表</t>
  </si>
  <si>
    <t>公开10表</t>
  </si>
  <si>
    <t>政府性基金预算上级补助收入</t>
  </si>
  <si>
    <t>政府性基金预算补助下级支出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</si>
  <si>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</si>
  <si>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</si>
  <si>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</si>
  <si>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</si>
  <si>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</si>
  <si>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</si>
  <si>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</si>
  <si>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</si>
  <si>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</si>
  <si>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</si>
  <si>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</si>
  <si>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</si>
  <si>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</si>
  <si>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</si>
  <si>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</si>
  <si>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</si>
  <si>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</si>
  <si>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</si>
  <si>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</si>
  <si>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2019年度扶沟县地方政府专项债务限额和余额情况决算表</t>
  </si>
  <si>
    <t>公开11表</t>
  </si>
  <si>
    <t xml:space="preserve">  专项债务</t>
  </si>
  <si>
    <t>2019年全县国有资本经营预算收入决算表</t>
  </si>
  <si>
    <t>公开12表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</si>
  <si>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</si>
  <si>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</si>
  <si>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</si>
  <si>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</si>
  <si>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</si>
  <si>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</si>
  <si>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</si>
  <si>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</si>
  <si>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</si>
  <si>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</si>
  <si>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</si>
  <si>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</si>
  <si>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</si>
  <si>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</si>
  <si>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</si>
  <si>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</si>
  <si>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</si>
  <si>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</si>
  <si>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</si>
  <si>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</si>
  <si>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</si>
  <si>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</si>
  <si>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</si>
  <si>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</si>
  <si>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</si>
  <si>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</si>
  <si>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</si>
  <si>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</si>
  <si>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</si>
  <si>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</si>
  <si>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</si>
  <si>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</si>
  <si>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</si>
  <si>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</si>
  <si>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</si>
  <si>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</si>
  <si>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</si>
  <si>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</si>
  <si>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</si>
  <si>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</si>
  <si>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</si>
  <si>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</si>
  <si>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</si>
  <si>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</si>
  <si>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</si>
  <si>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</si>
  <si>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本 年 收 入 合 计</t>
  </si>
  <si>
    <t>2019年全县国有资本经营预算支出决算表</t>
  </si>
  <si>
    <t>公开13表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</si>
  <si>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</si>
  <si>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</si>
  <si>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</si>
  <si>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</si>
  <si>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</si>
  <si>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</si>
  <si>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</si>
  <si>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</si>
  <si>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</si>
  <si>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</si>
  <si>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</si>
  <si>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</si>
  <si>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</si>
  <si>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</si>
  <si>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</si>
  <si>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</si>
  <si>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</si>
  <si>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</si>
  <si>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</si>
  <si>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</si>
  <si>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</si>
  <si>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</si>
  <si>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</si>
  <si>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</si>
  <si>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</si>
  <si>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</si>
  <si>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</si>
  <si>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本 年 支 出 合 计</t>
  </si>
  <si>
    <t>2019年全县本级国有资本经营预算支出决算表</t>
  </si>
  <si>
    <t>公开14表</t>
  </si>
  <si>
    <t>2019年度扶沟县国有资本经营预算收支及平衡情况表</t>
  </si>
  <si>
    <t>公开15表</t>
  </si>
  <si>
    <t>地    区</t>
  </si>
  <si>
    <t>收   支   部   分</t>
  </si>
  <si>
    <t>平  衡  部  分</t>
  </si>
  <si>
    <t>收   入   部   分</t>
  </si>
  <si>
    <t>支   出   部   分</t>
  </si>
  <si>
    <t>收入合计</t>
  </si>
  <si>
    <t>支出合计</t>
  </si>
  <si>
    <t>国有企业政策性补贴</t>
  </si>
  <si>
    <t>其他国有资本经营预算支出</t>
  </si>
  <si>
    <t>收入总计</t>
  </si>
  <si>
    <t>本年收入</t>
  </si>
  <si>
    <t>支出总计</t>
  </si>
  <si>
    <t>本年支出</t>
  </si>
  <si>
    <t>太康县</t>
  </si>
  <si>
    <t>2019年全县社会保险基金预算收入决算表</t>
  </si>
  <si>
    <t xml:space="preserve">   公开16表</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</si>
  <si>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</si>
  <si>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</si>
  <si>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</si>
  <si>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</si>
  <si>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</si>
  <si>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</si>
  <si>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</si>
  <si>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</si>
  <si>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</si>
  <si>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</si>
  <si>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</si>
  <si>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</si>
  <si>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</si>
  <si>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</si>
  <si>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</si>
  <si>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</si>
  <si>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</si>
  <si>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2019年全县社会保险基金预算支出决算表</t>
  </si>
  <si>
    <t xml:space="preserve">   公开17表</t>
  </si>
  <si>
    <t xml:space="preserve">   其中:社会保险待遇支出</t>
  </si>
  <si>
    <t xml:space="preserve">        其他支出</t>
  </si>
  <si>
    <t xml:space="preserve">        转移支出</t>
  </si>
  <si>
    <t xml:space="preserve">        中央调剂资金支出</t>
  </si>
  <si>
    <t>三、本年收支结余</t>
  </si>
  <si>
    <t>四、年末滚存结余</t>
  </si>
  <si>
    <r>
      <t xml:space="preserve"> 201</t>
    </r>
    <r>
      <rPr>
        <b/>
        <sz val="24"/>
        <rFont val="宋体"/>
        <charset val="134"/>
      </rPr>
      <t>9年度一般公共预算拨款“三公”经费决算表</t>
    </r>
  </si>
  <si>
    <t xml:space="preserve">         公开18表</t>
  </si>
  <si>
    <t>项    目</t>
  </si>
  <si>
    <t>合   计</t>
  </si>
  <si>
    <t xml:space="preserve">    因公出国（境）费用</t>
  </si>
  <si>
    <t xml:space="preserve">    公务接待费</t>
  </si>
  <si>
    <t xml:space="preserve">    公务用车运行购置及运行维护费小计</t>
  </si>
  <si>
    <t xml:space="preserve">        其中：公务用车运行维护费</t>
  </si>
  <si>
    <t xml:space="preserve">              公务用车购置</t>
  </si>
</sst>
</file>

<file path=xl/styles.xml><?xml version="1.0" encoding="utf-8"?>
<styleSheet xmlns="http://schemas.openxmlformats.org/spreadsheetml/2006/main">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numFmt numFmtId="178" formatCode="_-* #,##0_$_-;\-* #,##0_$_-;_-* &quot;-&quot;_$_-;_-@_-"/>
    <numFmt numFmtId="179" formatCode="\$#.00"/>
    <numFmt numFmtId="180" formatCode="_-* #,##0.00&quot;$&quot;_-;\-* #,##0.00&quot;$&quot;_-;_-* &quot;-&quot;??&quot;$&quot;_-;_-@_-"/>
    <numFmt numFmtId="181" formatCode="_-&quot;$&quot;* #,##0_-;\-&quot;$&quot;* #,##0_-;_-&quot;$&quot;* &quot;-&quot;_-;_-@_-"/>
    <numFmt numFmtId="182" formatCode="0.0"/>
    <numFmt numFmtId="5" formatCode="&quot;￥&quot;#,##0;&quot;￥&quot;\-#,##0"/>
    <numFmt numFmtId="183" formatCode="0;_琀"/>
    <numFmt numFmtId="184" formatCode="_-* #,##0&quot;$&quot;_-;\-* #,##0&quot;$&quot;_-;_-* &quot;-&quot;&quot;$&quot;_-;_-@_-"/>
    <numFmt numFmtId="185" formatCode="yyyy&quot;年&quot;m&quot;月&quot;d&quot;日&quot;;@"/>
    <numFmt numFmtId="186" formatCode="%#.00"/>
    <numFmt numFmtId="187" formatCode="_-* #,##0.00_$_-;\-* #,##0.00_$_-;_-* &quot;-&quot;??_$_-;_-@_-"/>
    <numFmt numFmtId="188" formatCode="#,##0;\-#,##0;&quot;-&quot;"/>
    <numFmt numFmtId="189" formatCode="#,##0;\(#,##0\)"/>
    <numFmt numFmtId="190" formatCode="\$#,##0.00;\(\$#,##0.00\)"/>
    <numFmt numFmtId="191" formatCode="0.00_ "/>
    <numFmt numFmtId="192" formatCode="#,##0.0000"/>
    <numFmt numFmtId="193" formatCode="#,##0.0"/>
  </numFmts>
  <fonts count="95">
    <font>
      <sz val="12"/>
      <name val="宋体"/>
      <charset val="134"/>
    </font>
    <font>
      <b/>
      <sz val="24"/>
      <name val="宋体"/>
      <charset val="134"/>
    </font>
    <font>
      <sz val="14"/>
      <name val="宋体"/>
      <charset val="134"/>
    </font>
    <font>
      <b/>
      <sz val="16"/>
      <name val="宋体"/>
      <charset val="134"/>
    </font>
    <font>
      <sz val="16"/>
      <name val="宋体"/>
      <charset val="134"/>
    </font>
    <font>
      <sz val="13"/>
      <name val="宋体"/>
      <charset val="134"/>
    </font>
    <font>
      <b/>
      <sz val="22"/>
      <name val="方正小标宋简体"/>
      <charset val="134"/>
    </font>
    <font>
      <sz val="10"/>
      <name val="宋体"/>
      <charset val="134"/>
    </font>
    <font>
      <sz val="12"/>
      <name val="方正小标宋简体"/>
      <charset val="134"/>
    </font>
    <font>
      <b/>
      <sz val="18"/>
      <name val="宋体"/>
      <charset val="134"/>
    </font>
    <font>
      <b/>
      <sz val="12"/>
      <name val="宋体"/>
      <charset val="134"/>
    </font>
    <font>
      <b/>
      <sz val="20"/>
      <name val="宋体"/>
      <charset val="134"/>
    </font>
    <font>
      <b/>
      <sz val="10"/>
      <name val="宋体"/>
      <charset val="134"/>
    </font>
    <font>
      <sz val="11"/>
      <color indexed="20"/>
      <name val="宋体"/>
      <charset val="134"/>
    </font>
    <font>
      <sz val="11"/>
      <color indexed="8"/>
      <name val="宋体"/>
      <charset val="134"/>
    </font>
    <font>
      <sz val="1"/>
      <color indexed="8"/>
      <name val="Courier"/>
      <family val="2"/>
      <charset val="0"/>
    </font>
    <font>
      <b/>
      <sz val="21"/>
      <name val="楷体_GB2312"/>
      <charset val="134"/>
    </font>
    <font>
      <sz val="11"/>
      <color indexed="17"/>
      <name val="宋体"/>
      <charset val="134"/>
    </font>
    <font>
      <u/>
      <sz val="12"/>
      <color indexed="12"/>
      <name val="宋体"/>
      <charset val="134"/>
    </font>
    <font>
      <sz val="11"/>
      <color indexed="8"/>
      <name val="微软雅黑"/>
      <family val="2"/>
      <charset val="134"/>
    </font>
    <font>
      <sz val="11"/>
      <color indexed="17"/>
      <name val="微软雅黑"/>
      <family val="2"/>
      <charset val="134"/>
    </font>
    <font>
      <b/>
      <sz val="15"/>
      <color indexed="56"/>
      <name val="微软雅黑"/>
      <family val="2"/>
      <charset val="134"/>
    </font>
    <font>
      <sz val="11"/>
      <color indexed="9"/>
      <name val="宋体"/>
      <charset val="134"/>
    </font>
    <font>
      <b/>
      <sz val="11"/>
      <color indexed="52"/>
      <name val="微软雅黑"/>
      <family val="2"/>
      <charset val="134"/>
    </font>
    <font>
      <sz val="8"/>
      <name val="Arial"/>
      <family val="2"/>
      <charset val="0"/>
    </font>
    <font>
      <sz val="11"/>
      <color indexed="9"/>
      <name val="微软雅黑"/>
      <family val="2"/>
      <charset val="134"/>
    </font>
    <font>
      <sz val="11"/>
      <color indexed="10"/>
      <name val="微软雅黑"/>
      <family val="2"/>
      <charset val="134"/>
    </font>
    <font>
      <sz val="11"/>
      <color indexed="52"/>
      <name val="微软雅黑"/>
      <family val="2"/>
      <charset val="134"/>
    </font>
    <font>
      <sz val="11"/>
      <color indexed="20"/>
      <name val="微软雅黑"/>
      <family val="2"/>
      <charset val="134"/>
    </font>
    <font>
      <sz val="1"/>
      <color indexed="16"/>
      <name val="Courier"/>
      <family val="2"/>
      <charset val="0"/>
    </font>
    <font>
      <sz val="12"/>
      <color indexed="20"/>
      <name val="宋体"/>
      <charset val="134"/>
    </font>
    <font>
      <sz val="12"/>
      <color indexed="9"/>
      <name val="宋体"/>
      <charset val="134"/>
    </font>
    <font>
      <sz val="1"/>
      <color indexed="0"/>
      <name val="Courier"/>
      <family val="2"/>
      <charset val="0"/>
    </font>
    <font>
      <b/>
      <sz val="11"/>
      <color indexed="62"/>
      <name val="宋体"/>
      <charset val="134"/>
    </font>
    <font>
      <b/>
      <sz val="18"/>
      <color indexed="62"/>
      <name val="宋体"/>
      <charset val="134"/>
    </font>
    <font>
      <sz val="11"/>
      <color indexed="42"/>
      <name val="宋体"/>
      <charset val="134"/>
    </font>
    <font>
      <sz val="10.5"/>
      <color indexed="20"/>
      <name val="宋体"/>
      <charset val="134"/>
    </font>
    <font>
      <sz val="10"/>
      <name val="Arial"/>
      <family val="2"/>
      <charset val="0"/>
    </font>
    <font>
      <sz val="1"/>
      <color indexed="18"/>
      <name val="Courier"/>
      <family val="2"/>
      <charset val="0"/>
    </font>
    <font>
      <sz val="11"/>
      <color indexed="52"/>
      <name val="宋体"/>
      <charset val="134"/>
    </font>
    <font>
      <sz val="10"/>
      <color indexed="8"/>
      <name val="Arial"/>
      <family val="2"/>
      <charset val="0"/>
    </font>
    <font>
      <sz val="11"/>
      <color indexed="10"/>
      <name val="宋体"/>
      <charset val="134"/>
    </font>
    <font>
      <b/>
      <sz val="13"/>
      <color indexed="56"/>
      <name val="宋体"/>
      <charset val="134"/>
    </font>
    <font>
      <sz val="12"/>
      <name val="Times New Roman"/>
      <family val="1"/>
      <charset val="0"/>
    </font>
    <font>
      <sz val="12"/>
      <color indexed="17"/>
      <name val="宋体"/>
      <charset val="134"/>
    </font>
    <font>
      <b/>
      <sz val="11"/>
      <color indexed="52"/>
      <name val="宋体"/>
      <charset val="134"/>
    </font>
    <font>
      <sz val="9"/>
      <color indexed="20"/>
      <name val="微软雅黑"/>
      <family val="2"/>
      <charset val="134"/>
    </font>
    <font>
      <sz val="11"/>
      <color indexed="60"/>
      <name val="宋体"/>
      <charset val="134"/>
    </font>
    <font>
      <sz val="12"/>
      <color indexed="8"/>
      <name val="宋体"/>
      <charset val="134"/>
    </font>
    <font>
      <sz val="11"/>
      <color indexed="62"/>
      <name val="宋体"/>
      <charset val="134"/>
    </font>
    <font>
      <sz val="12"/>
      <color indexed="20"/>
      <name val="楷体_GB2312"/>
      <charset val="134"/>
    </font>
    <font>
      <i/>
      <sz val="11"/>
      <color indexed="23"/>
      <name val="微软雅黑"/>
      <family val="2"/>
      <charset val="134"/>
    </font>
    <font>
      <u/>
      <sz val="12"/>
      <color indexed="36"/>
      <name val="宋体"/>
      <charset val="134"/>
    </font>
    <font>
      <sz val="11"/>
      <color indexed="60"/>
      <name val="微软雅黑"/>
      <family val="2"/>
      <charset val="134"/>
    </font>
    <font>
      <sz val="11"/>
      <color indexed="62"/>
      <name val="微软雅黑"/>
      <family val="2"/>
      <charset val="134"/>
    </font>
    <font>
      <sz val="12"/>
      <color indexed="16"/>
      <name val="宋体"/>
      <charset val="134"/>
    </font>
    <font>
      <b/>
      <sz val="11"/>
      <color indexed="56"/>
      <name val="微软雅黑"/>
      <family val="2"/>
      <charset val="134"/>
    </font>
    <font>
      <b/>
      <sz val="13"/>
      <color indexed="56"/>
      <name val="微软雅黑"/>
      <family val="2"/>
      <charset val="134"/>
    </font>
    <font>
      <b/>
      <sz val="11"/>
      <color indexed="63"/>
      <name val="微软雅黑"/>
      <family val="2"/>
      <charset val="134"/>
    </font>
    <font>
      <b/>
      <sz val="11"/>
      <color indexed="9"/>
      <name val="微软雅黑"/>
      <family val="2"/>
      <charset val="134"/>
    </font>
    <font>
      <b/>
      <sz val="11"/>
      <color indexed="8"/>
      <name val="微软雅黑"/>
      <family val="2"/>
      <charset val="134"/>
    </font>
    <font>
      <b/>
      <sz val="15"/>
      <color indexed="56"/>
      <name val="宋体"/>
      <charset val="134"/>
    </font>
    <font>
      <sz val="10"/>
      <name val="Helv"/>
      <family val="2"/>
      <charset val="0"/>
    </font>
    <font>
      <b/>
      <sz val="18"/>
      <name val="Arial"/>
      <family val="2"/>
      <charset val="0"/>
    </font>
    <font>
      <sz val="8"/>
      <name val="Times New Roman"/>
      <family val="1"/>
      <charset val="0"/>
    </font>
    <font>
      <sz val="10"/>
      <name val="Tahoma"/>
      <family val="2"/>
      <charset val="134"/>
    </font>
    <font>
      <b/>
      <sz val="11"/>
      <color indexed="56"/>
      <name val="宋体"/>
      <charset val="134"/>
    </font>
    <font>
      <b/>
      <sz val="11"/>
      <color indexed="63"/>
      <name val="宋体"/>
      <charset val="134"/>
    </font>
    <font>
      <sz val="10.5"/>
      <color indexed="17"/>
      <name val="宋体"/>
      <charset val="134"/>
    </font>
    <font>
      <b/>
      <sz val="13"/>
      <color indexed="62"/>
      <name val="宋体"/>
      <charset val="134"/>
    </font>
    <font>
      <sz val="12"/>
      <color indexed="17"/>
      <name val="楷体_GB2312"/>
      <charset val="134"/>
    </font>
    <font>
      <sz val="12"/>
      <name val="Arial"/>
      <family val="2"/>
      <charset val="0"/>
    </font>
    <font>
      <b/>
      <i/>
      <sz val="16"/>
      <name val="Helv"/>
      <family val="2"/>
      <charset val="0"/>
    </font>
    <font>
      <b/>
      <sz val="11"/>
      <color indexed="42"/>
      <name val="宋体"/>
      <charset val="134"/>
    </font>
    <font>
      <b/>
      <sz val="12"/>
      <name val="Arial"/>
      <family val="2"/>
      <charset val="0"/>
    </font>
    <font>
      <i/>
      <sz val="11"/>
      <color indexed="23"/>
      <name val="宋体"/>
      <charset val="134"/>
    </font>
    <font>
      <b/>
      <sz val="10"/>
      <name val="Tahoma"/>
      <family val="2"/>
      <charset val="134"/>
    </font>
    <font>
      <b/>
      <sz val="15"/>
      <color indexed="62"/>
      <name val="宋体"/>
      <charset val="134"/>
    </font>
    <font>
      <b/>
      <sz val="11"/>
      <color indexed="8"/>
      <name val="宋体"/>
      <charset val="134"/>
    </font>
    <font>
      <sz val="7"/>
      <name val="Small Fonts"/>
      <family val="2"/>
      <charset val="0"/>
    </font>
    <font>
      <b/>
      <sz val="11"/>
      <color indexed="9"/>
      <name val="宋体"/>
      <charset val="134"/>
    </font>
    <font>
      <sz val="12"/>
      <name val="Helv"/>
      <family val="2"/>
      <charset val="0"/>
    </font>
    <font>
      <sz val="11"/>
      <color indexed="8"/>
      <name val="Calibri"/>
      <family val="2"/>
      <charset val="0"/>
    </font>
    <font>
      <sz val="10"/>
      <name val="Times New Roman"/>
      <family val="1"/>
      <charset val="0"/>
    </font>
    <font>
      <b/>
      <sz val="12"/>
      <color indexed="8"/>
      <name val="宋体"/>
      <charset val="134"/>
    </font>
    <font>
      <sz val="11"/>
      <name val="ＭＳ Ｐゴシック"/>
      <family val="2"/>
      <charset val="134"/>
    </font>
    <font>
      <b/>
      <sz val="10"/>
      <name val="Arial"/>
      <family val="2"/>
      <charset val="0"/>
    </font>
    <font>
      <b/>
      <sz val="18"/>
      <color indexed="56"/>
      <name val="宋体"/>
      <charset val="134"/>
    </font>
    <font>
      <sz val="12"/>
      <name val="Courier"/>
      <family val="2"/>
      <charset val="0"/>
    </font>
    <font>
      <sz val="11"/>
      <name val="宋体"/>
      <charset val="134"/>
    </font>
    <font>
      <sz val="12"/>
      <name val="바탕체"/>
      <family val="3"/>
      <charset val="134"/>
    </font>
    <font>
      <sz val="11"/>
      <color indexed="8"/>
      <name val="Tahoma"/>
      <family val="2"/>
      <charset val="134"/>
    </font>
    <font>
      <sz val="12"/>
      <name val="官帕眉"/>
      <charset val="134"/>
    </font>
    <font>
      <sz val="9"/>
      <color indexed="17"/>
      <name val="微软雅黑"/>
      <family val="2"/>
      <charset val="134"/>
    </font>
    <font>
      <sz val="9"/>
      <name val="宋体"/>
      <charset val="134"/>
    </font>
  </fonts>
  <fills count="4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indexed="45"/>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9"/>
        <bgColor indexed="64"/>
      </patternFill>
    </fill>
    <fill>
      <patternFill patternType="solid">
        <fgColor indexed="46"/>
        <bgColor indexed="64"/>
      </patternFill>
    </fill>
    <fill>
      <patternFill patternType="solid">
        <fgColor indexed="26"/>
        <bgColor indexed="64"/>
      </patternFill>
    </fill>
    <fill>
      <patternFill patternType="solid">
        <fgColor indexed="31"/>
        <bgColor indexed="64"/>
      </patternFill>
    </fill>
    <fill>
      <patternFill patternType="solid">
        <fgColor indexed="62"/>
        <bgColor indexed="64"/>
      </patternFill>
    </fill>
    <fill>
      <patternFill patternType="solid">
        <fgColor indexed="36"/>
        <bgColor indexed="64"/>
      </patternFill>
    </fill>
    <fill>
      <patternFill patternType="solid">
        <fgColor indexed="29"/>
        <bgColor indexed="64"/>
      </patternFill>
    </fill>
    <fill>
      <patternFill patternType="solid">
        <fgColor indexed="55"/>
        <bgColor indexed="64"/>
      </patternFill>
    </fill>
    <fill>
      <patternFill patternType="solid">
        <fgColor indexed="52"/>
        <bgColor indexed="64"/>
      </patternFill>
    </fill>
    <fill>
      <patternFill patternType="solid">
        <fgColor indexed="11"/>
        <bgColor indexed="64"/>
      </patternFill>
    </fill>
    <fill>
      <patternFill patternType="solid">
        <fgColor indexed="10"/>
        <bgColor indexed="64"/>
      </patternFill>
    </fill>
    <fill>
      <patternFill patternType="solid">
        <fgColor indexed="30"/>
        <bgColor indexed="64"/>
      </patternFill>
    </fill>
    <fill>
      <patternFill patternType="solid">
        <fgColor indexed="45"/>
        <bgColor indexed="45"/>
      </patternFill>
    </fill>
    <fill>
      <patternFill patternType="solid">
        <fgColor indexed="51"/>
        <bgColor indexed="64"/>
      </patternFill>
    </fill>
    <fill>
      <patternFill patternType="solid">
        <fgColor indexed="57"/>
        <bgColor indexed="64"/>
      </patternFill>
    </fill>
    <fill>
      <patternFill patternType="solid">
        <fgColor indexed="53"/>
        <bgColor indexed="64"/>
      </patternFill>
    </fill>
    <fill>
      <patternFill patternType="solid">
        <fgColor indexed="52"/>
        <bgColor indexed="52"/>
      </patternFill>
    </fill>
    <fill>
      <patternFill patternType="solid">
        <fgColor indexed="42"/>
        <bgColor indexed="42"/>
      </patternFill>
    </fill>
    <fill>
      <patternFill patternType="solid">
        <fgColor indexed="49"/>
        <bgColor indexed="49"/>
      </patternFill>
    </fill>
    <fill>
      <patternFill patternType="solid">
        <fgColor indexed="25"/>
        <bgColor indexed="64"/>
      </patternFill>
    </fill>
    <fill>
      <patternFill patternType="solid">
        <fgColor indexed="26"/>
        <bgColor indexed="26"/>
      </patternFill>
    </fill>
    <fill>
      <patternFill patternType="solid">
        <fgColor indexed="54"/>
        <bgColor indexed="64"/>
      </patternFill>
    </fill>
    <fill>
      <patternFill patternType="solid">
        <fgColor indexed="54"/>
        <bgColor indexed="54"/>
      </patternFill>
    </fill>
    <fill>
      <patternFill patternType="solid">
        <fgColor indexed="25"/>
        <bgColor indexed="25"/>
      </patternFill>
    </fill>
    <fill>
      <patternFill patternType="solid">
        <fgColor indexed="55"/>
        <bgColor indexed="55"/>
      </patternFill>
    </fill>
    <fill>
      <patternFill patternType="lightUp">
        <fgColor indexed="9"/>
        <bgColor indexed="29"/>
      </patternFill>
    </fill>
    <fill>
      <patternFill patternType="lightUp">
        <fgColor indexed="9"/>
        <bgColor indexed="55"/>
      </patternFill>
    </fill>
    <fill>
      <patternFill patternType="lightUp">
        <fgColor indexed="9"/>
        <bgColor indexed="22"/>
      </patternFill>
    </fill>
  </fills>
  <borders count="28">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9"/>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style="thin">
        <color indexed="54"/>
      </right>
      <top/>
      <bottom style="thin">
        <color indexed="54"/>
      </bottom>
      <diagonal/>
    </border>
    <border>
      <left/>
      <right/>
      <top style="thin">
        <color auto="1"/>
      </top>
      <bottom style="thin">
        <color auto="1"/>
      </bottom>
      <diagonal/>
    </border>
    <border>
      <left/>
      <right/>
      <top/>
      <bottom style="thick">
        <color indexed="49"/>
      </bottom>
      <diagonal/>
    </border>
    <border>
      <left/>
      <right/>
      <top style="thin">
        <color indexed="49"/>
      </top>
      <bottom style="double">
        <color indexed="49"/>
      </bottom>
      <diagonal/>
    </border>
    <border>
      <left/>
      <right/>
      <top style="medium">
        <color auto="1"/>
      </top>
      <bottom style="medium">
        <color auto="1"/>
      </bottom>
      <diagonal/>
    </border>
    <border>
      <left/>
      <right/>
      <top style="thin">
        <color auto="1"/>
      </top>
      <bottom style="double">
        <color auto="1"/>
      </bottom>
      <diagonal/>
    </border>
  </borders>
  <cellStyleXfs count="3590">
    <xf numFmtId="0" fontId="0" fillId="0" borderId="0"/>
    <xf numFmtId="0" fontId="30" fillId="8" borderId="0" applyNumberFormat="0" applyBorder="0" applyAlignment="0" applyProtection="0">
      <alignment vertical="center"/>
    </xf>
    <xf numFmtId="42" fontId="0" fillId="0" borderId="0" applyFont="0" applyFill="0" applyBorder="0" applyAlignment="0" applyProtection="0"/>
    <xf numFmtId="10" fontId="24" fillId="2" borderId="4" applyNumberFormat="0" applyBorder="0" applyAlignment="0" applyProtection="0"/>
    <xf numFmtId="177" fontId="29" fillId="0" borderId="0">
      <protection locked="0"/>
    </xf>
    <xf numFmtId="0" fontId="13" fillId="8" borderId="0" applyNumberFormat="0" applyBorder="0" applyAlignment="0" applyProtection="0">
      <alignment vertical="center"/>
    </xf>
    <xf numFmtId="177" fontId="29" fillId="0" borderId="0">
      <protection locked="0"/>
    </xf>
    <xf numFmtId="0" fontId="17" fillId="10" borderId="0" applyNumberFormat="0" applyBorder="0" applyAlignment="0" applyProtection="0">
      <alignment vertical="center"/>
    </xf>
    <xf numFmtId="44" fontId="0" fillId="0" borderId="0" applyFont="0" applyFill="0" applyBorder="0" applyAlignment="0" applyProtection="0"/>
    <xf numFmtId="4" fontId="15"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1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2" borderId="0" applyNumberFormat="0" applyBorder="0" applyAlignment="0" applyProtection="0">
      <alignment vertical="center"/>
    </xf>
    <xf numFmtId="0" fontId="54" fillId="11" borderId="13" applyNumberFormat="0" applyAlignment="0" applyProtection="0">
      <alignment vertical="center"/>
    </xf>
    <xf numFmtId="0" fontId="17" fillId="10" borderId="0" applyNumberFormat="0" applyBorder="0" applyAlignment="0" applyProtection="0">
      <alignment vertical="center"/>
    </xf>
    <xf numFmtId="0" fontId="19" fillId="10" borderId="0" applyNumberFormat="0" applyBorder="0" applyAlignment="0" applyProtection="0">
      <alignment vertical="center"/>
    </xf>
    <xf numFmtId="0" fontId="17" fillId="10" borderId="0" applyNumberFormat="0" applyBorder="0" applyAlignment="0" applyProtection="0">
      <alignment vertical="center"/>
    </xf>
    <xf numFmtId="41" fontId="0" fillId="0" borderId="0" applyFont="0" applyFill="0" applyBorder="0" applyAlignment="0" applyProtection="0"/>
    <xf numFmtId="0" fontId="48" fillId="3" borderId="0" applyNumberFormat="0" applyBorder="0" applyAlignment="0" applyProtection="0"/>
    <xf numFmtId="0" fontId="19" fillId="21"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xf numFmtId="0" fontId="25" fillId="21"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42" fillId="0" borderId="17" applyNumberFormat="0" applyFill="0" applyAlignment="0" applyProtection="0">
      <alignment vertical="center"/>
    </xf>
    <xf numFmtId="0" fontId="22" fillId="20" borderId="0" applyNumberFormat="0" applyBorder="0" applyAlignment="0" applyProtection="0">
      <alignment vertical="center"/>
    </xf>
    <xf numFmtId="0" fontId="17" fillId="10" borderId="0" applyNumberFormat="0" applyBorder="0" applyAlignment="0" applyProtection="0">
      <alignment vertical="center"/>
    </xf>
    <xf numFmtId="0" fontId="31" fillId="19" borderId="0" applyNumberFormat="0" applyBorder="0" applyAlignment="0" applyProtection="0"/>
    <xf numFmtId="177" fontId="32" fillId="0" borderId="0">
      <protection locked="0"/>
    </xf>
    <xf numFmtId="0" fontId="13" fillId="8" borderId="0" applyNumberFormat="0" applyBorder="0" applyAlignment="0" applyProtection="0">
      <alignment vertical="center"/>
    </xf>
    <xf numFmtId="177" fontId="15" fillId="0" borderId="0">
      <protection locked="0"/>
    </xf>
    <xf numFmtId="9" fontId="0" fillId="0" borderId="0" applyFont="0" applyFill="0" applyBorder="0" applyAlignment="0" applyProtection="0"/>
    <xf numFmtId="0" fontId="52" fillId="0" borderId="0" applyNumberFormat="0" applyFill="0" applyBorder="0" applyAlignment="0" applyProtection="0">
      <alignment vertical="top"/>
      <protection locked="0"/>
    </xf>
    <xf numFmtId="0" fontId="17" fillId="10" borderId="0" applyNumberFormat="0" applyBorder="0" applyAlignment="0" applyProtection="0">
      <alignment vertical="center"/>
    </xf>
    <xf numFmtId="0" fontId="0" fillId="14" borderId="14" applyNumberFormat="0" applyFont="0" applyAlignment="0" applyProtection="0">
      <alignment vertical="center"/>
    </xf>
    <xf numFmtId="177" fontId="29" fillId="0" borderId="0">
      <protection locked="0"/>
    </xf>
    <xf numFmtId="0" fontId="22" fillId="18"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25" fillId="18" borderId="0" applyNumberFormat="0" applyBorder="0" applyAlignment="0" applyProtection="0">
      <alignment vertical="center"/>
    </xf>
    <xf numFmtId="0" fontId="56" fillId="0" borderId="0" applyNumberFormat="0" applyFill="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29" fillId="0" borderId="0">
      <protection locked="0"/>
    </xf>
    <xf numFmtId="43" fontId="0" fillId="0" borderId="0" applyFont="0" applyFill="0" applyBorder="0" applyAlignment="0" applyProtection="0"/>
    <xf numFmtId="0" fontId="26" fillId="0" borderId="0" applyNumberFormat="0" applyFill="0" applyBorder="0" applyAlignment="0" applyProtection="0">
      <alignment vertical="center"/>
    </xf>
    <xf numFmtId="0" fontId="36" fillId="13" borderId="0" applyNumberFormat="0" applyBorder="0" applyAlignment="0" applyProtection="0">
      <alignment vertical="center"/>
    </xf>
    <xf numFmtId="0" fontId="19" fillId="7" borderId="0" applyNumberFormat="0" applyBorder="0" applyAlignment="0" applyProtection="0">
      <alignment vertical="center"/>
    </xf>
    <xf numFmtId="0" fontId="13" fillId="8" borderId="0" applyNumberFormat="0" applyBorder="0" applyAlignment="0" applyProtection="0">
      <alignment vertical="center"/>
    </xf>
    <xf numFmtId="0" fontId="22" fillId="18" borderId="0" applyNumberFormat="0" applyBorder="0" applyAlignment="0" applyProtection="0">
      <alignment vertical="center"/>
    </xf>
    <xf numFmtId="0" fontId="16" fillId="0" borderId="0">
      <alignment horizontal="centerContinuous" vertical="center"/>
    </xf>
    <xf numFmtId="177" fontId="15" fillId="0" borderId="0">
      <protection locked="0"/>
    </xf>
    <xf numFmtId="0" fontId="35" fillId="3" borderId="0" applyNumberFormat="0" applyBorder="0" applyAlignment="0" applyProtection="0">
      <alignment vertical="center"/>
    </xf>
    <xf numFmtId="0" fontId="51"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8" borderId="0" applyNumberFormat="0" applyBorder="0" applyAlignment="0" applyProtection="0">
      <alignment vertical="center"/>
    </xf>
    <xf numFmtId="0" fontId="57" fillId="0" borderId="17" applyNumberFormat="0" applyFill="0" applyAlignment="0" applyProtection="0">
      <alignment vertical="center"/>
    </xf>
    <xf numFmtId="0" fontId="13" fillId="8" borderId="0" applyNumberFormat="0" applyBorder="0" applyAlignment="0" applyProtection="0">
      <alignment vertical="center"/>
    </xf>
    <xf numFmtId="0" fontId="25" fillId="23" borderId="0" applyNumberFormat="0" applyBorder="0" applyAlignment="0" applyProtection="0">
      <alignment vertical="center"/>
    </xf>
    <xf numFmtId="0" fontId="56" fillId="0" borderId="18" applyNumberFormat="0" applyFill="0" applyAlignment="0" applyProtection="0">
      <alignment vertical="center"/>
    </xf>
    <xf numFmtId="0" fontId="25" fillId="17" borderId="0" applyNumberFormat="0" applyBorder="0" applyAlignment="0" applyProtection="0">
      <alignment vertical="center"/>
    </xf>
    <xf numFmtId="0" fontId="58" fillId="3" borderId="19" applyNumberFormat="0" applyAlignment="0" applyProtection="0">
      <alignment vertical="center"/>
    </xf>
    <xf numFmtId="0" fontId="37" fillId="0" borderId="0"/>
    <xf numFmtId="0" fontId="23" fillId="3" borderId="13" applyNumberFormat="0" applyAlignment="0" applyProtection="0">
      <alignment vertical="center"/>
    </xf>
    <xf numFmtId="0" fontId="13" fillId="8" borderId="0" applyNumberFormat="0" applyBorder="0" applyAlignment="0" applyProtection="0">
      <alignment vertical="center"/>
    </xf>
    <xf numFmtId="0" fontId="35" fillId="12" borderId="0" applyNumberFormat="0" applyBorder="0" applyAlignment="0" applyProtection="0">
      <alignment vertical="center"/>
    </xf>
    <xf numFmtId="0" fontId="49" fillId="11" borderId="13" applyNumberFormat="0" applyAlignment="0" applyProtection="0">
      <alignment vertical="center"/>
    </xf>
    <xf numFmtId="0" fontId="59" fillId="19" borderId="20" applyNumberFormat="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0" fillId="14" borderId="14" applyNumberFormat="0" applyFont="0" applyAlignment="0" applyProtection="0">
      <alignment vertical="center"/>
    </xf>
    <xf numFmtId="0" fontId="14" fillId="13" borderId="0" applyNumberFormat="0" applyBorder="0" applyAlignment="0" applyProtection="0">
      <alignment vertical="center"/>
    </xf>
    <xf numFmtId="0" fontId="19" fillId="11" borderId="0" applyNumberFormat="0" applyBorder="0" applyAlignment="0" applyProtection="0">
      <alignment vertical="center"/>
    </xf>
    <xf numFmtId="0" fontId="25" fillId="22" borderId="0" applyNumberFormat="0" applyBorder="0" applyAlignment="0" applyProtection="0">
      <alignment vertical="center"/>
    </xf>
    <xf numFmtId="177" fontId="38" fillId="0" borderId="0">
      <protection locked="0"/>
    </xf>
    <xf numFmtId="177" fontId="15" fillId="0" borderId="0">
      <protection locked="0"/>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32" fillId="0" borderId="0">
      <protection locked="0"/>
    </xf>
    <xf numFmtId="181" fontId="0" fillId="0" borderId="0" applyFont="0" applyFill="0" applyBorder="0" applyAlignment="0" applyProtection="0"/>
    <xf numFmtId="177" fontId="32" fillId="0" borderId="0">
      <protection locked="0"/>
    </xf>
    <xf numFmtId="0" fontId="27" fillId="0" borderId="15" applyNumberFormat="0" applyFill="0" applyAlignment="0" applyProtection="0">
      <alignment vertical="center"/>
    </xf>
    <xf numFmtId="0" fontId="13" fillId="8" borderId="0" applyNumberFormat="0" applyBorder="0" applyAlignment="0" applyProtection="0">
      <alignment vertical="center"/>
    </xf>
    <xf numFmtId="0" fontId="60" fillId="0" borderId="21" applyNumberFormat="0" applyFill="0" applyAlignment="0" applyProtection="0">
      <alignment vertical="center"/>
    </xf>
    <xf numFmtId="0" fontId="13" fillId="8" borderId="0" applyNumberFormat="0" applyBorder="0" applyAlignment="0" applyProtection="0">
      <alignment vertical="center"/>
    </xf>
    <xf numFmtId="0" fontId="22" fillId="17" borderId="0" applyNumberFormat="0" applyBorder="0" applyAlignment="0" applyProtection="0">
      <alignment vertical="center"/>
    </xf>
    <xf numFmtId="0" fontId="13" fillId="13"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53" fillId="4"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4"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33" fillId="0" borderId="16" applyNumberFormat="0" applyFill="0" applyAlignment="0" applyProtection="0">
      <alignment vertical="center"/>
    </xf>
    <xf numFmtId="0" fontId="19" fillId="9" borderId="0" applyNumberFormat="0" applyBorder="0" applyAlignment="0" applyProtection="0">
      <alignment vertical="center"/>
    </xf>
    <xf numFmtId="0" fontId="13" fillId="8" borderId="0" applyNumberFormat="0" applyBorder="0" applyAlignment="0" applyProtection="0">
      <alignment vertical="center"/>
    </xf>
    <xf numFmtId="0" fontId="25" fillId="16"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177" fontId="32" fillId="0" borderId="0">
      <protection locked="0"/>
    </xf>
    <xf numFmtId="177" fontId="32" fillId="0" borderId="0">
      <protection locked="0"/>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9"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alignment vertical="center"/>
    </xf>
    <xf numFmtId="177" fontId="32" fillId="0" borderId="0">
      <protection locked="0"/>
    </xf>
    <xf numFmtId="0" fontId="19" fillId="18" borderId="0" applyNumberFormat="0" applyBorder="0" applyAlignment="0" applyProtection="0">
      <alignment vertical="center"/>
    </xf>
    <xf numFmtId="0" fontId="13" fillId="8" borderId="0" applyNumberFormat="0" applyBorder="0" applyAlignment="0" applyProtection="0">
      <alignment vertical="center"/>
    </xf>
    <xf numFmtId="177" fontId="32" fillId="0" borderId="0">
      <protection locked="0"/>
    </xf>
    <xf numFmtId="177" fontId="32" fillId="0" borderId="0">
      <protection locked="0"/>
    </xf>
    <xf numFmtId="0" fontId="25" fillId="26" borderId="0" applyNumberFormat="0" applyBorder="0" applyAlignment="0" applyProtection="0">
      <alignment vertical="center"/>
    </xf>
    <xf numFmtId="0" fontId="25" fillId="17" borderId="0" applyNumberFormat="0" applyBorder="0" applyAlignment="0" applyProtection="0">
      <alignment vertical="center"/>
    </xf>
    <xf numFmtId="177" fontId="29" fillId="0" borderId="0">
      <protection locked="0"/>
    </xf>
    <xf numFmtId="0" fontId="19" fillId="13" borderId="0" applyNumberFormat="0" applyBorder="0" applyAlignment="0" applyProtection="0">
      <alignment vertical="center"/>
    </xf>
    <xf numFmtId="0" fontId="17" fillId="10" borderId="0" applyNumberFormat="0" applyBorder="0" applyAlignment="0" applyProtection="0">
      <alignment vertical="center"/>
    </xf>
    <xf numFmtId="0" fontId="45" fillId="3" borderId="13" applyNumberFormat="0" applyAlignment="0" applyProtection="0">
      <alignment vertical="center"/>
    </xf>
    <xf numFmtId="0" fontId="17" fillId="10" borderId="0" applyNumberFormat="0" applyBorder="0" applyAlignment="0" applyProtection="0">
      <alignment vertical="center"/>
    </xf>
    <xf numFmtId="0" fontId="14" fillId="15" borderId="0" applyNumberFormat="0" applyBorder="0" applyAlignment="0" applyProtection="0">
      <alignment vertical="center"/>
    </xf>
    <xf numFmtId="0" fontId="19" fillId="13" borderId="0" applyNumberFormat="0" applyBorder="0" applyAlignment="0" applyProtection="0">
      <alignment vertical="center"/>
    </xf>
    <xf numFmtId="0" fontId="25" fillId="12" borderId="0" applyNumberFormat="0" applyBorder="0" applyAlignment="0" applyProtection="0">
      <alignment vertical="center"/>
    </xf>
    <xf numFmtId="0" fontId="13" fillId="8" borderId="0" applyNumberFormat="0" applyBorder="0" applyAlignment="0" applyProtection="0">
      <alignment vertical="center"/>
    </xf>
    <xf numFmtId="0" fontId="19" fillId="7" borderId="0" applyNumberFormat="0" applyBorder="0" applyAlignment="0" applyProtection="0">
      <alignment vertical="center"/>
    </xf>
    <xf numFmtId="0" fontId="13" fillId="8" borderId="0" applyNumberFormat="0" applyBorder="0" applyAlignment="0" applyProtection="0">
      <alignment vertical="center"/>
    </xf>
    <xf numFmtId="0" fontId="45" fillId="2" borderId="13" applyNumberFormat="0" applyAlignment="0" applyProtection="0">
      <alignment vertical="center"/>
    </xf>
    <xf numFmtId="0" fontId="14" fillId="8" borderId="0" applyNumberFormat="0" applyBorder="0" applyAlignment="0" applyProtection="0">
      <alignment vertical="center"/>
    </xf>
    <xf numFmtId="0" fontId="25" fillId="12" borderId="0" applyNumberFormat="0" applyBorder="0" applyAlignment="0" applyProtection="0">
      <alignment vertical="center"/>
    </xf>
    <xf numFmtId="0" fontId="25" fillId="27" borderId="0" applyNumberFormat="0" applyBorder="0" applyAlignment="0" applyProtection="0">
      <alignment vertical="center"/>
    </xf>
    <xf numFmtId="0" fontId="13" fillId="8" borderId="0" applyNumberFormat="0" applyBorder="0" applyAlignment="0" applyProtection="0">
      <alignment vertical="center"/>
    </xf>
    <xf numFmtId="0" fontId="43" fillId="0" borderId="0"/>
    <xf numFmtId="0" fontId="14" fillId="10" borderId="0" applyNumberFormat="0" applyBorder="0" applyAlignment="0" applyProtection="0">
      <alignment vertical="center"/>
    </xf>
    <xf numFmtId="0" fontId="17" fillId="10" borderId="0" applyNumberFormat="0" applyBorder="0" applyAlignment="0" applyProtection="0">
      <alignment vertical="center"/>
    </xf>
    <xf numFmtId="0" fontId="14" fillId="10" borderId="0" applyNumberFormat="0" applyBorder="0" applyAlignment="0" applyProtection="0">
      <alignment vertical="center"/>
    </xf>
    <xf numFmtId="0" fontId="25" fillId="12" borderId="0" applyNumberFormat="0" applyBorder="0" applyAlignment="0" applyProtection="0">
      <alignment vertical="center"/>
    </xf>
    <xf numFmtId="0" fontId="19" fillId="25" borderId="0" applyNumberFormat="0" applyBorder="0" applyAlignment="0" applyProtection="0">
      <alignment vertical="center"/>
    </xf>
    <xf numFmtId="0" fontId="25" fillId="20" borderId="0" applyNumberFormat="0" applyBorder="0" applyAlignment="0" applyProtection="0">
      <alignment vertical="center"/>
    </xf>
    <xf numFmtId="177" fontId="29" fillId="0" borderId="0">
      <protection locked="0"/>
    </xf>
    <xf numFmtId="0" fontId="44" fillId="10"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29" fillId="0" borderId="0">
      <protection locked="0"/>
    </xf>
    <xf numFmtId="177" fontId="29" fillId="0" borderId="0">
      <protection locked="0"/>
    </xf>
    <xf numFmtId="0" fontId="22" fillId="17" borderId="0" applyNumberFormat="0" applyBorder="0" applyAlignment="0" applyProtection="0">
      <alignment vertical="center"/>
    </xf>
    <xf numFmtId="0" fontId="43" fillId="0" borderId="0"/>
    <xf numFmtId="0" fontId="47" fillId="4" borderId="0" applyNumberFormat="0" applyBorder="0" applyAlignment="0" applyProtection="0">
      <alignment vertical="center"/>
    </xf>
    <xf numFmtId="0" fontId="13" fillId="8" borderId="0" applyNumberFormat="0" applyBorder="0" applyAlignment="0" applyProtection="0">
      <alignment vertical="center"/>
    </xf>
    <xf numFmtId="177" fontId="29" fillId="0" borderId="0">
      <protection locked="0"/>
    </xf>
    <xf numFmtId="0" fontId="17" fillId="10" borderId="0" applyNumberFormat="0" applyBorder="0" applyAlignment="0" applyProtection="0">
      <alignment vertical="center"/>
    </xf>
    <xf numFmtId="177" fontId="29" fillId="0" borderId="0">
      <protection locked="0"/>
    </xf>
    <xf numFmtId="0" fontId="17" fillId="9" borderId="0" applyNumberFormat="0" applyBorder="0" applyAlignment="0" applyProtection="0">
      <alignment vertical="center"/>
    </xf>
    <xf numFmtId="177" fontId="29" fillId="0" borderId="0">
      <protection locked="0"/>
    </xf>
    <xf numFmtId="177" fontId="29" fillId="0" borderId="0">
      <protection locked="0"/>
    </xf>
    <xf numFmtId="177" fontId="29"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1" fillId="3" borderId="0" applyNumberFormat="0" applyBorder="0" applyAlignment="0" applyProtection="0"/>
    <xf numFmtId="0" fontId="13" fillId="13"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0" fillId="8" borderId="0" applyNumberFormat="0" applyBorder="0" applyAlignment="0" applyProtection="0">
      <alignment vertical="center"/>
    </xf>
    <xf numFmtId="177" fontId="29" fillId="0" borderId="0">
      <protection locked="0"/>
    </xf>
    <xf numFmtId="177" fontId="29" fillId="0" borderId="0">
      <protection locked="0"/>
    </xf>
    <xf numFmtId="0" fontId="17" fillId="10" borderId="0" applyNumberFormat="0" applyBorder="0" applyAlignment="0" applyProtection="0">
      <alignment vertical="center"/>
    </xf>
    <xf numFmtId="177" fontId="32" fillId="0" borderId="0">
      <protection locked="0"/>
    </xf>
    <xf numFmtId="0" fontId="17" fillId="10" borderId="0" applyNumberFormat="0" applyBorder="0" applyAlignment="0" applyProtection="0">
      <alignment vertical="center"/>
    </xf>
    <xf numFmtId="177" fontId="15" fillId="0" borderId="0">
      <protection locked="0"/>
    </xf>
    <xf numFmtId="177" fontId="15" fillId="0" borderId="0">
      <protection locked="0"/>
    </xf>
    <xf numFmtId="177" fontId="29" fillId="0" borderId="0">
      <protection locked="0"/>
    </xf>
    <xf numFmtId="0" fontId="13" fillId="8"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28" fillId="8" borderId="0" applyNumberFormat="0" applyBorder="0" applyAlignment="0" applyProtection="0">
      <alignment vertical="center"/>
    </xf>
    <xf numFmtId="0" fontId="14" fillId="13" borderId="0" applyNumberFormat="0" applyBorder="0" applyAlignment="0" applyProtection="0">
      <alignment vertical="center"/>
    </xf>
    <xf numFmtId="9" fontId="0" fillId="0" borderId="0" applyFont="0" applyFill="0" applyBorder="0" applyAlignment="0" applyProtection="0"/>
    <xf numFmtId="177" fontId="15" fillId="0" borderId="0">
      <protection locked="0"/>
    </xf>
    <xf numFmtId="0" fontId="39" fillId="0" borderId="15"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4" fillId="11" borderId="0" applyNumberFormat="0" applyBorder="0" applyAlignment="0" applyProtection="0">
      <alignment vertical="center"/>
    </xf>
    <xf numFmtId="0" fontId="17" fillId="10" borderId="0" applyNumberFormat="0" applyBorder="0" applyAlignment="0" applyProtection="0">
      <alignment vertical="center"/>
    </xf>
    <xf numFmtId="177" fontId="29" fillId="0" borderId="0">
      <protection locked="0"/>
    </xf>
    <xf numFmtId="0" fontId="40" fillId="0" borderId="0" applyNumberFormat="0" applyFill="0" applyBorder="0" applyAlignment="0" applyProtection="0">
      <alignment vertical="top"/>
    </xf>
    <xf numFmtId="0" fontId="34" fillId="0" borderId="0" applyNumberFormat="0" applyFill="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177" fontId="29" fillId="0" borderId="0">
      <protection locked="0"/>
    </xf>
    <xf numFmtId="177" fontId="29" fillId="0" borderId="0">
      <protection locked="0"/>
    </xf>
    <xf numFmtId="177" fontId="15" fillId="0" borderId="0">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177" fontId="29" fillId="0" borderId="0">
      <protection locked="0"/>
    </xf>
    <xf numFmtId="0" fontId="37"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22" fillId="12" borderId="0" applyNumberFormat="0" applyBorder="0" applyAlignment="0" applyProtection="0">
      <alignment vertical="center"/>
    </xf>
    <xf numFmtId="177" fontId="29" fillId="0" borderId="0">
      <protection locked="0"/>
    </xf>
    <xf numFmtId="0" fontId="14" fillId="13" borderId="0" applyNumberFormat="0" applyBorder="0" applyAlignment="0" applyProtection="0">
      <alignment vertical="center"/>
    </xf>
    <xf numFmtId="177" fontId="38" fillId="0" borderId="0">
      <protection locked="0"/>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14" fillId="21" borderId="0" applyNumberFormat="0" applyBorder="0" applyAlignment="0" applyProtection="0">
      <alignment vertical="center"/>
    </xf>
    <xf numFmtId="0" fontId="13" fillId="8" borderId="0" applyNumberFormat="0" applyBorder="0" applyAlignment="0" applyProtection="0">
      <alignment vertical="center"/>
    </xf>
    <xf numFmtId="0" fontId="37" fillId="0" borderId="0"/>
    <xf numFmtId="0" fontId="17" fillId="10" borderId="0" applyNumberFormat="0" applyBorder="0" applyAlignment="0" applyProtection="0">
      <alignment vertical="center"/>
    </xf>
    <xf numFmtId="177" fontId="15" fillId="0" borderId="0">
      <protection locked="0"/>
    </xf>
    <xf numFmtId="0" fontId="22" fillId="4" borderId="0" applyNumberFormat="0" applyBorder="0" applyAlignment="0" applyProtection="0">
      <alignment vertical="center"/>
    </xf>
    <xf numFmtId="0" fontId="43" fillId="0" borderId="0"/>
    <xf numFmtId="0" fontId="17" fillId="9" borderId="0" applyNumberFormat="0" applyBorder="0" applyAlignment="0" applyProtection="0">
      <alignment vertical="center"/>
    </xf>
    <xf numFmtId="0" fontId="43" fillId="0" borderId="0"/>
    <xf numFmtId="0" fontId="35" fillId="12" borderId="0" applyNumberFormat="0" applyBorder="0" applyAlignment="0" applyProtection="0">
      <alignment vertical="center"/>
    </xf>
    <xf numFmtId="0" fontId="13" fillId="8" borderId="0" applyNumberFormat="0" applyBorder="0" applyAlignment="0" applyProtection="0">
      <alignment vertical="center"/>
    </xf>
    <xf numFmtId="0" fontId="61" fillId="0" borderId="12" applyNumberFormat="0" applyFill="0" applyAlignment="0" applyProtection="0">
      <alignment vertical="center"/>
    </xf>
    <xf numFmtId="0" fontId="62" fillId="0" borderId="0"/>
    <xf numFmtId="0" fontId="22" fillId="17"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62" fillId="0" borderId="0"/>
    <xf numFmtId="0" fontId="14" fillId="9" borderId="0" applyNumberFormat="0" applyBorder="0" applyAlignment="0" applyProtection="0">
      <alignment vertical="center"/>
    </xf>
    <xf numFmtId="0" fontId="44" fillId="29" borderId="0" applyNumberFormat="0" applyBorder="0" applyAlignment="0" applyProtection="0"/>
    <xf numFmtId="0" fontId="43" fillId="0" borderId="0"/>
    <xf numFmtId="0" fontId="17" fillId="10" borderId="0" applyNumberFormat="0" applyBorder="0" applyAlignment="0" applyProtection="0">
      <alignment vertical="center"/>
    </xf>
    <xf numFmtId="0" fontId="35" fillId="3"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31" fillId="30" borderId="0" applyNumberFormat="0" applyBorder="0" applyAlignment="0" applyProtection="0"/>
    <xf numFmtId="177" fontId="15" fillId="0" borderId="0">
      <protection locked="0"/>
    </xf>
    <xf numFmtId="0" fontId="22" fillId="17" borderId="0" applyNumberFormat="0" applyBorder="0" applyAlignment="0" applyProtection="0">
      <alignment vertical="center"/>
    </xf>
    <xf numFmtId="0" fontId="46" fillId="8" borderId="0" applyNumberFormat="0" applyBorder="0" applyAlignment="0" applyProtection="0">
      <alignment vertical="center"/>
    </xf>
    <xf numFmtId="0" fontId="35"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4" fontId="15" fillId="0" borderId="0">
      <protection locked="0"/>
    </xf>
    <xf numFmtId="0" fontId="13" fillId="13" borderId="0" applyNumberFormat="0" applyBorder="0" applyAlignment="0" applyProtection="0">
      <alignment vertical="center"/>
    </xf>
    <xf numFmtId="177" fontId="15" fillId="0" borderId="0">
      <protection locked="0"/>
    </xf>
    <xf numFmtId="0" fontId="17" fillId="9" borderId="0" applyNumberFormat="0" applyBorder="0" applyAlignment="0" applyProtection="0">
      <alignment vertical="center"/>
    </xf>
    <xf numFmtId="0" fontId="14" fillId="15"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36" fillId="8" borderId="0" applyNumberFormat="0" applyBorder="0" applyAlignment="0" applyProtection="0">
      <alignment vertical="center"/>
    </xf>
    <xf numFmtId="177" fontId="15" fillId="0" borderId="0">
      <protection locked="0"/>
    </xf>
    <xf numFmtId="177" fontId="29" fillId="0" borderId="0">
      <protection locked="0"/>
    </xf>
    <xf numFmtId="177" fontId="29" fillId="0" borderId="0">
      <protection locked="0"/>
    </xf>
    <xf numFmtId="0" fontId="17" fillId="10" borderId="0" applyNumberFormat="0" applyBorder="0" applyAlignment="0" applyProtection="0">
      <alignment vertical="center"/>
    </xf>
    <xf numFmtId="0" fontId="14" fillId="8" borderId="0" applyNumberFormat="0" applyBorder="0" applyAlignment="0" applyProtection="0">
      <alignment vertical="center"/>
    </xf>
    <xf numFmtId="0" fontId="43" fillId="0" borderId="0"/>
    <xf numFmtId="0" fontId="17" fillId="10" borderId="0" applyNumberFormat="0" applyBorder="0" applyAlignment="0" applyProtection="0">
      <alignment vertical="center"/>
    </xf>
    <xf numFmtId="177" fontId="29" fillId="0" borderId="0">
      <protection locked="0"/>
    </xf>
    <xf numFmtId="177" fontId="29" fillId="0" borderId="0">
      <protection locked="0"/>
    </xf>
    <xf numFmtId="0" fontId="37" fillId="0" borderId="0"/>
    <xf numFmtId="0" fontId="43" fillId="0" borderId="0"/>
    <xf numFmtId="5" fontId="0" fillId="0" borderId="0" applyFon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6" fillId="0" borderId="0" applyNumberFormat="0" applyFill="0" applyBorder="0" applyAlignment="0" applyProtection="0">
      <alignment vertical="center"/>
    </xf>
    <xf numFmtId="177" fontId="29" fillId="0" borderId="0">
      <protection locked="0"/>
    </xf>
    <xf numFmtId="177" fontId="32" fillId="0" borderId="0">
      <protection locked="0"/>
    </xf>
    <xf numFmtId="177" fontId="29" fillId="0" borderId="0">
      <protection locked="0"/>
    </xf>
    <xf numFmtId="0" fontId="0" fillId="14" borderId="14" applyNumberFormat="0" applyFont="0" applyAlignment="0" applyProtection="0">
      <alignment vertical="center"/>
    </xf>
    <xf numFmtId="177" fontId="29" fillId="0" borderId="0">
      <protection locked="0"/>
    </xf>
    <xf numFmtId="177" fontId="29" fillId="0" borderId="0">
      <protection locked="0"/>
    </xf>
    <xf numFmtId="177" fontId="29" fillId="0" borderId="0">
      <protection locked="0"/>
    </xf>
    <xf numFmtId="0" fontId="13" fillId="8" borderId="0" applyNumberFormat="0" applyBorder="0" applyAlignment="0" applyProtection="0">
      <alignment vertical="center"/>
    </xf>
    <xf numFmtId="177" fontId="29" fillId="0" borderId="0">
      <protection locked="0"/>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29" fillId="0" borderId="0">
      <protection locked="0"/>
    </xf>
    <xf numFmtId="0" fontId="13" fillId="13"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177" fontId="29" fillId="0" borderId="0">
      <protection locked="0"/>
    </xf>
    <xf numFmtId="177" fontId="29" fillId="0" borderId="0">
      <protection locked="0"/>
    </xf>
    <xf numFmtId="0" fontId="14" fillId="13" borderId="0" applyNumberFormat="0" applyBorder="0" applyAlignment="0" applyProtection="0">
      <alignment vertical="center"/>
    </xf>
    <xf numFmtId="0" fontId="0" fillId="0" borderId="0"/>
    <xf numFmtId="0" fontId="43" fillId="0" borderId="0"/>
    <xf numFmtId="177" fontId="29" fillId="0" borderId="0">
      <protection locked="0"/>
    </xf>
    <xf numFmtId="0" fontId="13" fillId="8" borderId="0" applyNumberFormat="0" applyBorder="0" applyAlignment="0" applyProtection="0">
      <alignment vertical="center"/>
    </xf>
    <xf numFmtId="0" fontId="43" fillId="0" borderId="0"/>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4"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13" fillId="13" borderId="0" applyNumberFormat="0" applyBorder="0" applyAlignment="0" applyProtection="0">
      <alignment vertical="center"/>
    </xf>
    <xf numFmtId="177" fontId="15" fillId="0" borderId="0">
      <protection locked="0"/>
    </xf>
    <xf numFmtId="0" fontId="28" fillId="8" borderId="0" applyNumberFormat="0" applyBorder="0" applyAlignment="0" applyProtection="0">
      <alignment vertical="center"/>
    </xf>
    <xf numFmtId="177" fontId="32" fillId="0" borderId="0">
      <protection locked="0"/>
    </xf>
    <xf numFmtId="0" fontId="44" fillId="10" borderId="0" applyNumberFormat="0" applyBorder="0" applyAlignment="0" applyProtection="0"/>
    <xf numFmtId="0" fontId="14" fillId="13" borderId="0" applyNumberFormat="0" applyBorder="0" applyAlignment="0" applyProtection="0">
      <alignment vertical="center"/>
    </xf>
    <xf numFmtId="0" fontId="17" fillId="10" borderId="0" applyNumberFormat="0" applyBorder="0" applyAlignment="0" applyProtection="0">
      <alignment vertical="center"/>
    </xf>
    <xf numFmtId="0" fontId="22" fillId="12" borderId="0" applyNumberFormat="0" applyBorder="0" applyAlignment="0" applyProtection="0">
      <alignment vertical="center"/>
    </xf>
    <xf numFmtId="177" fontId="32" fillId="0" borderId="0">
      <protection locked="0"/>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4" fillId="13" borderId="0" applyNumberFormat="0" applyBorder="0" applyAlignment="0" applyProtection="0">
      <alignment vertical="center"/>
    </xf>
    <xf numFmtId="0" fontId="48" fillId="11"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177" fontId="15" fillId="0" borderId="0">
      <protection locked="0"/>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35" fillId="12" borderId="0" applyNumberFormat="0" applyBorder="0" applyAlignment="0" applyProtection="0">
      <alignment vertical="center"/>
    </xf>
    <xf numFmtId="177" fontId="29" fillId="0" borderId="0">
      <protection locked="0"/>
    </xf>
    <xf numFmtId="0" fontId="17" fillId="10" borderId="0" applyNumberFormat="0" applyBorder="0" applyAlignment="0" applyProtection="0">
      <alignment vertical="center"/>
    </xf>
    <xf numFmtId="177" fontId="29" fillId="0" borderId="0">
      <protection locked="0"/>
    </xf>
    <xf numFmtId="0" fontId="0" fillId="0" borderId="0">
      <alignment vertical="center"/>
    </xf>
    <xf numFmtId="0" fontId="13" fillId="8" borderId="0" applyNumberFormat="0" applyBorder="0" applyAlignment="0" applyProtection="0">
      <alignment vertical="center"/>
    </xf>
    <xf numFmtId="0" fontId="64" fillId="0" borderId="0"/>
    <xf numFmtId="0" fontId="17" fillId="10" borderId="0" applyNumberFormat="0" applyBorder="0" applyAlignment="0" applyProtection="0">
      <alignment vertical="center"/>
    </xf>
    <xf numFmtId="177" fontId="29" fillId="0" borderId="0">
      <protection locked="0"/>
    </xf>
    <xf numFmtId="0" fontId="22" fillId="23" borderId="0" applyNumberFormat="0" applyBorder="0" applyAlignment="0" applyProtection="0">
      <alignment vertical="center"/>
    </xf>
    <xf numFmtId="0" fontId="65" fillId="0" borderId="22">
      <alignment horizontal="left"/>
    </xf>
    <xf numFmtId="0" fontId="17" fillId="10"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177" fontId="15" fillId="0" borderId="0">
      <protection locked="0"/>
    </xf>
    <xf numFmtId="0" fontId="14" fillId="3" borderId="0" applyNumberFormat="0" applyBorder="0" applyAlignment="0" applyProtection="0">
      <alignment vertical="center"/>
    </xf>
    <xf numFmtId="0" fontId="35" fillId="4"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177" fontId="15" fillId="0" borderId="0">
      <protection locked="0"/>
    </xf>
    <xf numFmtId="0" fontId="25" fillId="17" borderId="0" applyNumberFormat="0" applyBorder="0" applyAlignment="0" applyProtection="0">
      <alignment vertical="center"/>
    </xf>
    <xf numFmtId="0" fontId="14" fillId="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15" fillId="0" borderId="0">
      <protection locked="0"/>
    </xf>
    <xf numFmtId="0" fontId="22" fillId="18" borderId="0" applyNumberFormat="0" applyBorder="0" applyAlignment="0" applyProtection="0">
      <alignment vertical="center"/>
    </xf>
    <xf numFmtId="177" fontId="15" fillId="0" borderId="0">
      <protection locked="0"/>
    </xf>
    <xf numFmtId="177" fontId="15" fillId="0" borderId="0">
      <protection locked="0"/>
    </xf>
    <xf numFmtId="0" fontId="22" fillId="21" borderId="0" applyNumberFormat="0" applyBorder="0" applyAlignment="0" applyProtection="0">
      <alignment vertical="center"/>
    </xf>
    <xf numFmtId="0" fontId="17" fillId="10" borderId="0" applyNumberFormat="0" applyBorder="0" applyAlignment="0" applyProtection="0">
      <alignment vertical="center"/>
    </xf>
    <xf numFmtId="42" fontId="0" fillId="0" borderId="0" applyFont="0" applyFill="0" applyBorder="0" applyAlignment="0" applyProtection="0">
      <alignment vertical="center"/>
    </xf>
    <xf numFmtId="0" fontId="63" fillId="0" borderId="0" applyProtection="0"/>
    <xf numFmtId="177" fontId="15" fillId="0" borderId="0">
      <protection locked="0"/>
    </xf>
    <xf numFmtId="177" fontId="29" fillId="0" borderId="0">
      <protection locked="0"/>
    </xf>
    <xf numFmtId="0" fontId="44" fillId="29" borderId="0" applyNumberFormat="0" applyBorder="0" applyAlignment="0" applyProtection="0"/>
    <xf numFmtId="0" fontId="14" fillId="13" borderId="0" applyNumberFormat="0" applyBorder="0" applyAlignment="0" applyProtection="0">
      <alignment vertical="center"/>
    </xf>
    <xf numFmtId="0" fontId="0" fillId="0" borderId="0">
      <alignment vertical="center"/>
    </xf>
    <xf numFmtId="1" fontId="37" fillId="0" borderId="0"/>
    <xf numFmtId="177" fontId="32" fillId="0" borderId="0">
      <protection locked="0"/>
    </xf>
    <xf numFmtId="0" fontId="44" fillId="29"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9" fillId="13" borderId="0" applyNumberFormat="0" applyBorder="0" applyAlignment="0" applyProtection="0">
      <alignment vertical="center"/>
    </xf>
    <xf numFmtId="0" fontId="13" fillId="13" borderId="0" applyNumberFormat="0" applyBorder="0" applyAlignment="0" applyProtection="0">
      <alignment vertical="center"/>
    </xf>
    <xf numFmtId="177" fontId="32" fillId="0" borderId="0">
      <protection locked="0"/>
    </xf>
    <xf numFmtId="177" fontId="32" fillId="0" borderId="0">
      <protection locked="0"/>
    </xf>
    <xf numFmtId="177" fontId="38" fillId="0" borderId="0">
      <protection locked="0"/>
    </xf>
    <xf numFmtId="0" fontId="43" fillId="0" borderId="0"/>
    <xf numFmtId="0" fontId="17" fillId="10" borderId="0" applyNumberFormat="0" applyBorder="0" applyAlignment="0" applyProtection="0">
      <alignment vertical="center"/>
    </xf>
    <xf numFmtId="0" fontId="14" fillId="7" borderId="0" applyNumberFormat="0" applyBorder="0" applyAlignment="0" applyProtection="0">
      <alignment vertical="center"/>
    </xf>
    <xf numFmtId="0" fontId="22" fillId="22" borderId="0" applyNumberFormat="0" applyBorder="0" applyAlignment="0" applyProtection="0">
      <alignment vertical="center"/>
    </xf>
    <xf numFmtId="0" fontId="14" fillId="2" borderId="0" applyNumberFormat="0" applyBorder="0" applyAlignment="0" applyProtection="0">
      <alignment vertical="center"/>
    </xf>
    <xf numFmtId="0" fontId="48" fillId="15" borderId="0" applyNumberFormat="0" applyBorder="0" applyAlignment="0" applyProtection="0"/>
    <xf numFmtId="0" fontId="31" fillId="28" borderId="0" applyNumberFormat="0" applyBorder="0" applyAlignment="0" applyProtection="0"/>
    <xf numFmtId="0" fontId="22" fillId="2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11"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14" fillId="14" borderId="0" applyNumberFormat="0" applyBorder="0" applyAlignment="0" applyProtection="0">
      <alignment vertical="center"/>
    </xf>
    <xf numFmtId="0" fontId="13" fillId="8" borderId="0" applyNumberFormat="0" applyBorder="0" applyAlignment="0" applyProtection="0">
      <alignment vertical="center"/>
    </xf>
    <xf numFmtId="0" fontId="22" fillId="21" borderId="0" applyNumberFormat="0" applyBorder="0" applyAlignment="0" applyProtection="0">
      <alignment vertical="center"/>
    </xf>
    <xf numFmtId="0" fontId="17" fillId="9" borderId="0" applyNumberFormat="0" applyBorder="0" applyAlignment="0" applyProtection="0">
      <alignment vertical="center"/>
    </xf>
    <xf numFmtId="0" fontId="14" fillId="2" borderId="0" applyNumberFormat="0" applyBorder="0" applyAlignment="0" applyProtection="0">
      <alignment vertical="center"/>
    </xf>
    <xf numFmtId="0" fontId="22" fillId="21" borderId="0" applyNumberFormat="0" applyBorder="0" applyAlignment="0" applyProtection="0">
      <alignment vertical="center"/>
    </xf>
    <xf numFmtId="177" fontId="32" fillId="0" borderId="0">
      <protection locked="0"/>
    </xf>
    <xf numFmtId="0" fontId="17" fillId="9"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17" fillId="10" borderId="0" applyNumberFormat="0" applyBorder="0" applyAlignment="0" applyProtection="0">
      <alignment vertical="center"/>
    </xf>
    <xf numFmtId="0" fontId="14" fillId="15" borderId="0" applyNumberFormat="0" applyBorder="0" applyAlignment="0" applyProtection="0">
      <alignment vertical="center"/>
    </xf>
    <xf numFmtId="0" fontId="0" fillId="0" borderId="0"/>
    <xf numFmtId="0" fontId="14" fillId="13"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0" fillId="14" borderId="14" applyNumberFormat="0" applyFont="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17" fillId="10" borderId="0" applyNumberFormat="0" applyBorder="0" applyAlignment="0" applyProtection="0">
      <alignment vertical="center"/>
    </xf>
    <xf numFmtId="0" fontId="14" fillId="15" borderId="0" applyNumberFormat="0" applyBorder="0" applyAlignment="0" applyProtection="0">
      <alignment vertical="center"/>
    </xf>
    <xf numFmtId="0" fontId="17" fillId="10"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17" fillId="10"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7" fillId="10" borderId="0" applyNumberFormat="0" applyBorder="0" applyAlignment="0" applyProtection="0">
      <alignment vertical="center"/>
    </xf>
    <xf numFmtId="0" fontId="14" fillId="15" borderId="0" applyNumberFormat="0" applyBorder="0" applyAlignment="0" applyProtection="0">
      <alignment vertical="center"/>
    </xf>
    <xf numFmtId="0" fontId="17" fillId="10" borderId="0" applyNumberFormat="0" applyBorder="0" applyAlignment="0" applyProtection="0">
      <alignment vertical="center"/>
    </xf>
    <xf numFmtId="0" fontId="48" fillId="9" borderId="0" applyNumberFormat="0" applyBorder="0" applyAlignment="0" applyProtection="0"/>
    <xf numFmtId="0" fontId="13" fillId="8" borderId="0" applyNumberFormat="0" applyBorder="0" applyAlignment="0" applyProtection="0">
      <alignment vertical="center"/>
    </xf>
    <xf numFmtId="0" fontId="14" fillId="15" borderId="0" applyNumberFormat="0" applyBorder="0" applyAlignment="0" applyProtection="0">
      <alignment vertical="center"/>
    </xf>
    <xf numFmtId="0" fontId="13" fillId="13" borderId="0" applyNumberFormat="0" applyBorder="0" applyAlignment="0" applyProtection="0">
      <alignment vertical="center"/>
    </xf>
    <xf numFmtId="0" fontId="14" fillId="2" borderId="0" applyNumberFormat="0" applyBorder="0" applyAlignment="0" applyProtection="0">
      <alignment vertical="center"/>
    </xf>
    <xf numFmtId="0" fontId="25" fillId="18" borderId="0" applyNumberFormat="0" applyBorder="0" applyAlignment="0" applyProtection="0">
      <alignment vertical="center"/>
    </xf>
    <xf numFmtId="0" fontId="17" fillId="10" borderId="0" applyNumberFormat="0" applyBorder="0" applyAlignment="0" applyProtection="0">
      <alignment vertical="center"/>
    </xf>
    <xf numFmtId="0" fontId="19" fillId="15" borderId="0" applyNumberFormat="0" applyBorder="0" applyAlignment="0" applyProtection="0">
      <alignment vertical="center"/>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8" borderId="0" applyNumberFormat="0" applyBorder="0" applyAlignment="0" applyProtection="0">
      <alignment vertical="center"/>
    </xf>
    <xf numFmtId="177" fontId="15" fillId="0" borderId="0">
      <protection locked="0"/>
    </xf>
    <xf numFmtId="0" fontId="19" fillId="13" borderId="0" applyNumberFormat="0" applyBorder="0" applyAlignment="0" applyProtection="0">
      <alignment vertical="center"/>
    </xf>
    <xf numFmtId="0" fontId="22" fillId="18" borderId="0" applyNumberFormat="0" applyBorder="0" applyAlignment="0" applyProtection="0">
      <alignment vertical="center"/>
    </xf>
    <xf numFmtId="0" fontId="22" fillId="17" borderId="0" applyNumberFormat="0" applyBorder="0" applyAlignment="0" applyProtection="0">
      <alignment vertical="center"/>
    </xf>
    <xf numFmtId="0" fontId="17" fillId="10" borderId="0" applyNumberFormat="0" applyBorder="0" applyAlignment="0" applyProtection="0">
      <alignment vertical="center"/>
    </xf>
    <xf numFmtId="0" fontId="14" fillId="8" borderId="0" applyNumberFormat="0" applyBorder="0" applyAlignment="0" applyProtection="0">
      <alignment vertical="center"/>
    </xf>
    <xf numFmtId="0" fontId="17" fillId="10" borderId="0" applyNumberFormat="0" applyBorder="0" applyAlignment="0" applyProtection="0">
      <alignment vertical="center"/>
    </xf>
    <xf numFmtId="0" fontId="14" fillId="8" borderId="0" applyNumberFormat="0" applyBorder="0" applyAlignment="0" applyProtection="0">
      <alignment vertical="center"/>
    </xf>
    <xf numFmtId="0" fontId="25" fillId="20" borderId="0" applyNumberFormat="0" applyBorder="0" applyAlignment="0" applyProtection="0">
      <alignment vertical="center"/>
    </xf>
    <xf numFmtId="0" fontId="14" fillId="11"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9" fillId="8" borderId="0" applyNumberFormat="0" applyBorder="0" applyAlignment="0" applyProtection="0">
      <alignment vertical="center"/>
    </xf>
    <xf numFmtId="0" fontId="17" fillId="9" borderId="0" applyNumberFormat="0" applyBorder="0" applyAlignment="0" applyProtection="0">
      <alignment vertical="center"/>
    </xf>
    <xf numFmtId="0" fontId="14" fillId="4" borderId="0" applyNumberFormat="0" applyBorder="0" applyAlignment="0" applyProtection="0">
      <alignment vertical="center"/>
    </xf>
    <xf numFmtId="0" fontId="14" fillId="10" borderId="0" applyNumberFormat="0" applyBorder="0" applyAlignment="0" applyProtection="0">
      <alignment vertical="center"/>
    </xf>
    <xf numFmtId="0" fontId="67" fillId="3" borderId="19" applyNumberFormat="0" applyAlignment="0" applyProtection="0">
      <alignment vertical="center"/>
    </xf>
    <xf numFmtId="0" fontId="17" fillId="10" borderId="0" applyNumberFormat="0" applyBorder="0" applyAlignment="0" applyProtection="0">
      <alignment vertical="center"/>
    </xf>
    <xf numFmtId="0" fontId="68" fillId="9" borderId="0" applyNumberFormat="0" applyBorder="0" applyAlignment="0" applyProtection="0">
      <alignment vertical="center"/>
    </xf>
    <xf numFmtId="0" fontId="19" fillId="11" borderId="0" applyNumberFormat="0" applyBorder="0" applyAlignment="0" applyProtection="0">
      <alignment vertical="center"/>
    </xf>
    <xf numFmtId="0" fontId="35" fillId="4" borderId="0" applyNumberFormat="0" applyBorder="0" applyAlignment="0" applyProtection="0">
      <alignment vertical="center"/>
    </xf>
    <xf numFmtId="179" fontId="15" fillId="0" borderId="0">
      <protection locked="0"/>
    </xf>
    <xf numFmtId="0" fontId="17" fillId="10" borderId="0" applyNumberFormat="0" applyBorder="0" applyAlignment="0" applyProtection="0">
      <alignment vertical="center"/>
    </xf>
    <xf numFmtId="0" fontId="69" fillId="0" borderId="17" applyNumberFormat="0" applyFill="0" applyAlignment="0" applyProtection="0">
      <alignment vertical="center"/>
    </xf>
    <xf numFmtId="0" fontId="30" fillId="8"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39" fillId="0" borderId="15" applyNumberFormat="0" applyFill="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3" fillId="8" borderId="0" applyNumberFormat="0" applyBorder="0" applyAlignment="0" applyProtection="0">
      <alignment vertical="center"/>
    </xf>
    <xf numFmtId="10" fontId="37" fillId="0" borderId="0" applyFont="0" applyFill="0" applyBorder="0" applyAlignment="0" applyProtection="0"/>
    <xf numFmtId="0" fontId="14" fillId="7" borderId="0" applyNumberFormat="0" applyBorder="0" applyAlignment="0" applyProtection="0">
      <alignment vertical="center"/>
    </xf>
    <xf numFmtId="177" fontId="32" fillId="0" borderId="0">
      <protection locked="0"/>
    </xf>
    <xf numFmtId="0" fontId="13" fillId="8" borderId="0" applyNumberFormat="0" applyBorder="0" applyAlignment="0" applyProtection="0">
      <alignment vertical="center"/>
    </xf>
    <xf numFmtId="0" fontId="14" fillId="14" borderId="0" applyNumberFormat="0" applyBorder="0" applyAlignment="0" applyProtection="0">
      <alignment vertical="center"/>
    </xf>
    <xf numFmtId="0" fontId="22" fillId="23" borderId="0" applyNumberFormat="0" applyBorder="0" applyAlignment="0" applyProtection="0">
      <alignment vertical="center"/>
    </xf>
    <xf numFmtId="0" fontId="33" fillId="0" borderId="0" applyNumberFormat="0" applyFill="0" applyBorder="0" applyAlignment="0" applyProtection="0">
      <alignment vertical="center"/>
    </xf>
    <xf numFmtId="0" fontId="13" fillId="8" borderId="0" applyNumberFormat="0" applyBorder="0" applyAlignment="0" applyProtection="0">
      <alignment vertical="center"/>
    </xf>
    <xf numFmtId="0" fontId="19" fillId="10" borderId="0" applyNumberFormat="0" applyBorder="0" applyAlignment="0" applyProtection="0">
      <alignment vertical="center"/>
    </xf>
    <xf numFmtId="0" fontId="14" fillId="13" borderId="0" applyNumberFormat="0" applyBorder="0" applyAlignment="0" applyProtection="0">
      <alignment vertical="center"/>
    </xf>
    <xf numFmtId="0" fontId="55" fillId="24" borderId="0" applyNumberFormat="0" applyBorder="0" applyAlignment="0" applyProtection="0"/>
    <xf numFmtId="177" fontId="15" fillId="0" borderId="0">
      <protection locked="0"/>
    </xf>
    <xf numFmtId="177" fontId="15" fillId="0" borderId="0">
      <protection locked="0"/>
    </xf>
    <xf numFmtId="0" fontId="14" fillId="13" borderId="0" applyNumberFormat="0" applyBorder="0" applyAlignment="0" applyProtection="0">
      <alignment vertical="center"/>
    </xf>
    <xf numFmtId="0" fontId="14" fillId="2" borderId="0" applyNumberFormat="0" applyBorder="0" applyAlignment="0" applyProtection="0">
      <alignment vertical="center"/>
    </xf>
    <xf numFmtId="0" fontId="48" fillId="10" borderId="0" applyNumberFormat="0" applyBorder="0" applyAlignment="0" applyProtection="0"/>
    <xf numFmtId="0" fontId="14" fillId="13"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0" fontId="14" fillId="1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3" fillId="8"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4" fillId="9"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4" fillId="9" borderId="0" applyNumberFormat="0" applyBorder="0" applyAlignment="0" applyProtection="0">
      <alignment vertical="center"/>
    </xf>
    <xf numFmtId="0" fontId="30" fillId="8" borderId="0" applyNumberFormat="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2" fillId="20" borderId="0" applyNumberFormat="0" applyBorder="0" applyAlignment="0" applyProtection="0">
      <alignment vertical="center"/>
    </xf>
    <xf numFmtId="0" fontId="28"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3"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41" fontId="0" fillId="0" borderId="0" applyFont="0" applyFill="0" applyBorder="0" applyAlignment="0" applyProtection="0"/>
    <xf numFmtId="0" fontId="17" fillId="9" borderId="0" applyNumberFormat="0" applyBorder="0" applyAlignment="0" applyProtection="0">
      <alignment vertical="center"/>
    </xf>
    <xf numFmtId="0" fontId="14" fillId="11" borderId="0" applyNumberFormat="0" applyBorder="0" applyAlignment="0" applyProtection="0">
      <alignment vertical="center"/>
    </xf>
    <xf numFmtId="0" fontId="55" fillId="8" borderId="0" applyNumberFormat="0" applyBorder="0" applyAlignment="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7" fillId="10" borderId="0" applyNumberFormat="0" applyBorder="0" applyAlignment="0" applyProtection="0">
      <alignment vertical="center"/>
    </xf>
    <xf numFmtId="0" fontId="14" fillId="11" borderId="0" applyNumberFormat="0" applyBorder="0" applyAlignment="0" applyProtection="0">
      <alignment vertical="center"/>
    </xf>
    <xf numFmtId="177" fontId="15" fillId="0" borderId="0">
      <protection locked="0"/>
    </xf>
    <xf numFmtId="0" fontId="14" fillId="9" borderId="0" applyNumberFormat="0" applyBorder="0" applyAlignment="0" applyProtection="0">
      <alignment vertical="center"/>
    </xf>
    <xf numFmtId="0" fontId="48" fillId="14" borderId="0" applyNumberFormat="0" applyBorder="0" applyAlignment="0" applyProtection="0"/>
    <xf numFmtId="0" fontId="17" fillId="10" borderId="0" applyNumberFormat="0" applyBorder="0" applyAlignment="0" applyProtection="0">
      <alignment vertical="center"/>
    </xf>
    <xf numFmtId="0" fontId="14" fillId="11"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0" fontId="31" fillId="31" borderId="0" applyNumberFormat="0" applyBorder="0" applyAlignment="0" applyProtection="0"/>
    <xf numFmtId="0" fontId="14" fillId="3" borderId="0" applyNumberFormat="0" applyBorder="0" applyAlignment="0" applyProtection="0">
      <alignment vertical="center"/>
    </xf>
    <xf numFmtId="177" fontId="29" fillId="0" borderId="0">
      <protection locked="0"/>
    </xf>
    <xf numFmtId="0" fontId="22" fillId="12" borderId="0" applyNumberFormat="0" applyBorder="0" applyAlignment="0" applyProtection="0">
      <alignment vertical="center"/>
    </xf>
    <xf numFmtId="0" fontId="55" fillId="32"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4" fillId="7" borderId="0" applyNumberFormat="0" applyBorder="0" applyAlignment="0" applyProtection="0">
      <alignment vertical="center"/>
    </xf>
    <xf numFmtId="177" fontId="29" fillId="0" borderId="0">
      <protection locked="0"/>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20" fillId="10" borderId="0" applyNumberFormat="0" applyBorder="0" applyAlignment="0" applyProtection="0">
      <alignment vertical="center"/>
    </xf>
    <xf numFmtId="177" fontId="29" fillId="0" borderId="0">
      <protection locked="0"/>
    </xf>
    <xf numFmtId="177" fontId="29" fillId="0" borderId="0">
      <protection locked="0"/>
    </xf>
    <xf numFmtId="177" fontId="38" fillId="0" borderId="0">
      <protection locked="0"/>
    </xf>
    <xf numFmtId="177" fontId="29" fillId="0" borderId="0">
      <protection locked="0"/>
    </xf>
    <xf numFmtId="0" fontId="13" fillId="8" borderId="0" applyNumberFormat="0" applyBorder="0" applyAlignment="0" applyProtection="0">
      <alignment vertical="center"/>
    </xf>
    <xf numFmtId="177" fontId="15" fillId="0" borderId="0">
      <protection locked="0"/>
    </xf>
    <xf numFmtId="177" fontId="29" fillId="0" borderId="0">
      <protection locked="0"/>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177" fontId="32" fillId="0" borderId="0">
      <protection locked="0"/>
    </xf>
    <xf numFmtId="177" fontId="15"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32" fillId="0" borderId="0">
      <protection locked="0"/>
    </xf>
    <xf numFmtId="0" fontId="13" fillId="13" borderId="0" applyNumberFormat="0" applyBorder="0" applyAlignment="0" applyProtection="0">
      <alignment vertical="center"/>
    </xf>
    <xf numFmtId="0" fontId="14" fillId="3"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4" fillId="1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4" borderId="0" applyNumberFormat="0" applyBorder="0" applyAlignment="0" applyProtection="0">
      <alignment vertical="center"/>
    </xf>
    <xf numFmtId="0" fontId="61" fillId="0" borderId="12" applyNumberFormat="0" applyFill="0" applyAlignment="0" applyProtection="0">
      <alignment vertical="center"/>
    </xf>
    <xf numFmtId="0" fontId="72" fillId="0" borderId="0"/>
    <xf numFmtId="0" fontId="14" fillId="3"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14" fillId="7" borderId="0" applyNumberFormat="0" applyBorder="0" applyAlignment="0" applyProtection="0">
      <alignment vertical="center"/>
    </xf>
    <xf numFmtId="0" fontId="41" fillId="0" borderId="0" applyNumberFormat="0" applyFill="0" applyBorder="0" applyAlignment="0" applyProtection="0">
      <alignment vertical="center"/>
    </xf>
    <xf numFmtId="0" fontId="14" fillId="11"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41" fillId="0" borderId="0" applyNumberFormat="0" applyFill="0" applyBorder="0" applyAlignment="0" applyProtection="0">
      <alignment vertical="center"/>
    </xf>
    <xf numFmtId="0" fontId="14" fillId="7" borderId="0" applyNumberFormat="0" applyBorder="0" applyAlignment="0" applyProtection="0">
      <alignment vertical="center"/>
    </xf>
    <xf numFmtId="177" fontId="32" fillId="0" borderId="0">
      <protection locked="0"/>
    </xf>
    <xf numFmtId="0" fontId="14" fillId="7" borderId="0" applyNumberFormat="0" applyBorder="0" applyAlignment="0" applyProtection="0">
      <alignment vertical="center"/>
    </xf>
    <xf numFmtId="0" fontId="17" fillId="10" borderId="0" applyNumberFormat="0" applyBorder="0" applyAlignment="0" applyProtection="0">
      <alignment vertical="center"/>
    </xf>
    <xf numFmtId="177" fontId="32" fillId="0" borderId="0">
      <protection locked="0"/>
    </xf>
    <xf numFmtId="0" fontId="14" fillId="7" borderId="0" applyNumberFormat="0" applyBorder="0" applyAlignment="0" applyProtection="0">
      <alignment vertical="center"/>
    </xf>
    <xf numFmtId="0" fontId="13" fillId="13" borderId="0" applyNumberFormat="0" applyBorder="0" applyAlignment="0" applyProtection="0">
      <alignment vertical="center"/>
    </xf>
    <xf numFmtId="177" fontId="32" fillId="0" borderId="0">
      <protection locked="0"/>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31" fillId="33" borderId="0" applyNumberFormat="0" applyBorder="0" applyAlignment="0" applyProtection="0"/>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4"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9" fillId="7" borderId="0" applyNumberFormat="0" applyBorder="0" applyAlignment="0" applyProtection="0">
      <alignment vertical="center"/>
    </xf>
    <xf numFmtId="0" fontId="46"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alignment vertical="center"/>
    </xf>
    <xf numFmtId="0" fontId="14" fillId="18" borderId="0" applyNumberFormat="0" applyBorder="0" applyAlignment="0" applyProtection="0">
      <alignment vertical="center"/>
    </xf>
    <xf numFmtId="0" fontId="17" fillId="10"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2"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7" fillId="10" borderId="0" applyNumberFormat="0" applyBorder="0" applyAlignment="0" applyProtection="0">
      <alignment vertical="center"/>
    </xf>
    <xf numFmtId="0" fontId="19" fillId="18" borderId="0" applyNumberFormat="0" applyBorder="0" applyAlignment="0" applyProtection="0">
      <alignment vertical="center"/>
    </xf>
    <xf numFmtId="177" fontId="32" fillId="0" borderId="0">
      <protection locked="0"/>
    </xf>
    <xf numFmtId="0" fontId="13" fillId="8" borderId="0" applyNumberFormat="0" applyBorder="0" applyAlignment="0" applyProtection="0">
      <alignment vertical="center"/>
    </xf>
    <xf numFmtId="0" fontId="45" fillId="3" borderId="13" applyNumberFormat="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3" fillId="8" borderId="0" applyNumberFormat="0" applyBorder="0" applyAlignment="0" applyProtection="0">
      <alignment vertical="center"/>
    </xf>
    <xf numFmtId="0" fontId="14" fillId="21" borderId="0" applyNumberFormat="0" applyBorder="0" applyAlignment="0" applyProtection="0">
      <alignment vertical="center"/>
    </xf>
    <xf numFmtId="0" fontId="13" fillId="8" borderId="0" applyNumberFormat="0" applyBorder="0" applyAlignment="0" applyProtection="0">
      <alignment vertical="center"/>
    </xf>
    <xf numFmtId="0" fontId="14" fillId="21" borderId="0" applyNumberFormat="0" applyBorder="0" applyAlignment="0" applyProtection="0">
      <alignment vertical="center"/>
    </xf>
    <xf numFmtId="0" fontId="0" fillId="0" borderId="0">
      <alignment vertical="center"/>
    </xf>
    <xf numFmtId="0" fontId="48" fillId="15" borderId="0" applyNumberFormat="0" applyBorder="0" applyAlignment="0" applyProtection="0"/>
    <xf numFmtId="0" fontId="14" fillId="21" borderId="0" applyNumberFormat="0" applyBorder="0" applyAlignment="0" applyProtection="0">
      <alignment vertical="center"/>
    </xf>
    <xf numFmtId="0" fontId="17" fillId="10" borderId="0" applyNumberFormat="0" applyBorder="0" applyAlignment="0" applyProtection="0">
      <alignment vertical="center"/>
    </xf>
    <xf numFmtId="177" fontId="38" fillId="0" borderId="0">
      <protection locked="0"/>
    </xf>
    <xf numFmtId="0" fontId="19" fillId="21"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4" fillId="13" borderId="0" applyNumberFormat="0" applyBorder="0" applyAlignment="0" applyProtection="0">
      <alignment vertical="center"/>
    </xf>
    <xf numFmtId="0" fontId="13" fillId="8" borderId="0" applyNumberFormat="0" applyBorder="0" applyAlignment="0" applyProtection="0">
      <alignment vertical="center"/>
    </xf>
    <xf numFmtId="0" fontId="14" fillId="13"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4" fillId="13" borderId="0" applyNumberFormat="0" applyBorder="0" applyAlignment="0" applyProtection="0">
      <alignment vertical="center"/>
    </xf>
    <xf numFmtId="0" fontId="22" fillId="20" borderId="0" applyNumberFormat="0" applyBorder="0" applyAlignment="0" applyProtection="0">
      <alignment vertical="center"/>
    </xf>
    <xf numFmtId="0" fontId="14" fillId="7"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14" fillId="7" borderId="0" applyNumberFormat="0" applyBorder="0" applyAlignment="0" applyProtection="0">
      <alignment vertical="center"/>
    </xf>
    <xf numFmtId="0" fontId="17" fillId="10" borderId="0" applyNumberFormat="0" applyBorder="0" applyAlignment="0" applyProtection="0">
      <alignment vertical="center"/>
    </xf>
    <xf numFmtId="0" fontId="22" fillId="3"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4" fillId="25" borderId="0" applyNumberFormat="0" applyBorder="0" applyAlignment="0" applyProtection="0">
      <alignment vertical="center"/>
    </xf>
    <xf numFmtId="0" fontId="17" fillId="10" borderId="0" applyNumberFormat="0" applyBorder="0" applyAlignment="0" applyProtection="0">
      <alignment vertical="center"/>
    </xf>
    <xf numFmtId="0" fontId="71" fillId="0" borderId="0" applyProtection="0"/>
    <xf numFmtId="0" fontId="14" fillId="25" borderId="0" applyNumberFormat="0" applyBorder="0" applyAlignment="0" applyProtection="0">
      <alignment vertical="center"/>
    </xf>
    <xf numFmtId="0" fontId="13" fillId="8" borderId="0" applyNumberFormat="0" applyBorder="0" applyAlignment="0" applyProtection="0">
      <alignment vertical="center"/>
    </xf>
    <xf numFmtId="0" fontId="14" fillId="25" borderId="0" applyNumberFormat="0" applyBorder="0" applyAlignment="0" applyProtection="0">
      <alignment vertical="center"/>
    </xf>
    <xf numFmtId="0" fontId="13" fillId="8" borderId="0" applyNumberFormat="0" applyBorder="0" applyAlignment="0" applyProtection="0">
      <alignment vertical="center"/>
    </xf>
    <xf numFmtId="0" fontId="14" fillId="2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177" fontId="32" fillId="0" borderId="0">
      <protection locked="0"/>
    </xf>
    <xf numFmtId="0" fontId="14" fillId="25" borderId="0" applyNumberFormat="0" applyBorder="0" applyAlignment="0" applyProtection="0">
      <alignment vertical="center"/>
    </xf>
    <xf numFmtId="0" fontId="17" fillId="10" borderId="0" applyNumberFormat="0" applyBorder="0" applyAlignment="0" applyProtection="0">
      <alignment vertical="center"/>
    </xf>
    <xf numFmtId="0" fontId="14" fillId="25" borderId="0" applyNumberFormat="0" applyBorder="0" applyAlignment="0" applyProtection="0">
      <alignment vertical="center"/>
    </xf>
    <xf numFmtId="0" fontId="22" fillId="17" borderId="0" applyNumberFormat="0" applyBorder="0" applyAlignment="0" applyProtection="0">
      <alignment vertical="center"/>
    </xf>
    <xf numFmtId="0" fontId="14" fillId="11" borderId="0" applyNumberFormat="0" applyBorder="0" applyAlignment="0" applyProtection="0">
      <alignment vertical="center"/>
    </xf>
    <xf numFmtId="0" fontId="19" fillId="25" borderId="0" applyNumberFormat="0" applyBorder="0" applyAlignment="0" applyProtection="0">
      <alignment vertical="center"/>
    </xf>
    <xf numFmtId="0" fontId="17" fillId="10" borderId="0" applyNumberFormat="0" applyBorder="0" applyAlignment="0" applyProtection="0">
      <alignment vertical="center"/>
    </xf>
    <xf numFmtId="0" fontId="35" fillId="18" borderId="0" applyNumberFormat="0" applyBorder="0" applyAlignment="0" applyProtection="0">
      <alignment vertical="center"/>
    </xf>
    <xf numFmtId="0" fontId="14" fillId="7" borderId="0" applyNumberFormat="0" applyBorder="0" applyAlignment="0" applyProtection="0">
      <alignment vertical="center"/>
    </xf>
    <xf numFmtId="0" fontId="55" fillId="24" borderId="0" applyNumberFormat="0" applyBorder="0" applyAlignment="0" applyProtection="0"/>
    <xf numFmtId="0" fontId="14" fillId="25" borderId="0" applyNumberFormat="0" applyBorder="0" applyAlignment="0" applyProtection="0">
      <alignment vertical="center"/>
    </xf>
    <xf numFmtId="0" fontId="35"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5" fillId="11" borderId="0" applyNumberFormat="0" applyBorder="0" applyAlignment="0" applyProtection="0">
      <alignment vertical="center"/>
    </xf>
    <xf numFmtId="0" fontId="13" fillId="8" borderId="0" applyNumberFormat="0" applyBorder="0" applyAlignment="0" applyProtection="0">
      <alignment vertical="center"/>
    </xf>
    <xf numFmtId="0" fontId="22" fillId="17" borderId="0" applyNumberFormat="0" applyBorder="0" applyAlignment="0" applyProtection="0">
      <alignment vertical="center"/>
    </xf>
    <xf numFmtId="177" fontId="15" fillId="0" borderId="0">
      <protection locked="0"/>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25" fillId="23" borderId="0" applyNumberFormat="0" applyBorder="0" applyAlignment="0" applyProtection="0">
      <alignment vertical="center"/>
    </xf>
    <xf numFmtId="0" fontId="31" fillId="11" borderId="0" applyNumberFormat="0" applyBorder="0" applyAlignment="0" applyProtection="0"/>
    <xf numFmtId="0" fontId="22" fillId="18" borderId="0" applyNumberFormat="0" applyBorder="0" applyAlignment="0" applyProtection="0">
      <alignment vertical="center"/>
    </xf>
    <xf numFmtId="0" fontId="17" fillId="10" borderId="0" applyNumberFormat="0" applyBorder="0" applyAlignment="0" applyProtection="0">
      <alignment vertical="center"/>
    </xf>
    <xf numFmtId="0" fontId="22" fillId="18" borderId="0" applyNumberFormat="0" applyBorder="0" applyAlignment="0" applyProtection="0">
      <alignment vertical="center"/>
    </xf>
    <xf numFmtId="0" fontId="17" fillId="10" borderId="0" applyNumberFormat="0" applyBorder="0" applyAlignment="0" applyProtection="0">
      <alignment vertical="center"/>
    </xf>
    <xf numFmtId="0" fontId="22" fillId="18" borderId="0" applyNumberFormat="0" applyBorder="0" applyAlignment="0" applyProtection="0">
      <alignment vertical="center"/>
    </xf>
    <xf numFmtId="0" fontId="13" fillId="8" borderId="0" applyNumberFormat="0" applyBorder="0" applyAlignment="0" applyProtection="0">
      <alignment vertical="center"/>
    </xf>
    <xf numFmtId="0" fontId="0" fillId="14" borderId="14" applyNumberFormat="0" applyFont="0" applyAlignment="0" applyProtection="0">
      <alignment vertical="center"/>
    </xf>
    <xf numFmtId="0" fontId="22" fillId="21" borderId="0" applyNumberFormat="0" applyBorder="0" applyAlignment="0" applyProtection="0">
      <alignment vertical="center"/>
    </xf>
    <xf numFmtId="0" fontId="17" fillId="10" borderId="0" applyNumberFormat="0" applyBorder="0" applyAlignment="0" applyProtection="0">
      <alignment vertical="center"/>
    </xf>
    <xf numFmtId="0" fontId="22" fillId="21" borderId="0" applyNumberFormat="0" applyBorder="0" applyAlignment="0" applyProtection="0">
      <alignment vertical="center"/>
    </xf>
    <xf numFmtId="0" fontId="55" fillId="8" borderId="0" applyNumberFormat="0" applyBorder="0" applyAlignment="0" applyProtection="0"/>
    <xf numFmtId="0" fontId="22" fillId="21" borderId="0" applyNumberFormat="0" applyBorder="0" applyAlignment="0" applyProtection="0">
      <alignment vertical="center"/>
    </xf>
    <xf numFmtId="0" fontId="13" fillId="8" borderId="0" applyNumberFormat="0" applyBorder="0" applyAlignment="0" applyProtection="0">
      <alignment vertical="center"/>
    </xf>
    <xf numFmtId="0" fontId="25" fillId="21" borderId="0" applyNumberFormat="0" applyBorder="0" applyAlignment="0" applyProtection="0">
      <alignment vertical="center"/>
    </xf>
    <xf numFmtId="0" fontId="22" fillId="17" borderId="0" applyNumberFormat="0" applyBorder="0" applyAlignment="0" applyProtection="0">
      <alignment vertical="center"/>
    </xf>
    <xf numFmtId="0" fontId="0" fillId="14" borderId="14" applyNumberFormat="0" applyFont="0" applyAlignment="0" applyProtection="0">
      <alignment vertical="center"/>
    </xf>
    <xf numFmtId="0" fontId="73" fillId="19" borderId="20" applyNumberFormat="0" applyAlignment="0" applyProtection="0">
      <alignment vertical="center"/>
    </xf>
    <xf numFmtId="0" fontId="22" fillId="17" borderId="0" applyNumberFormat="0" applyBorder="0" applyAlignment="0" applyProtection="0">
      <alignment vertical="center"/>
    </xf>
    <xf numFmtId="0" fontId="0" fillId="0" borderId="0"/>
    <xf numFmtId="0" fontId="0" fillId="0" borderId="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0" fillId="0" borderId="0" applyNumberFormat="0" applyFill="0" applyBorder="0" applyAlignment="0" applyProtection="0"/>
    <xf numFmtId="0" fontId="22" fillId="12" borderId="0" applyNumberFormat="0" applyBorder="0" applyAlignment="0" applyProtection="0">
      <alignment vertical="center"/>
    </xf>
    <xf numFmtId="0" fontId="22" fillId="20" borderId="0" applyNumberFormat="0" applyBorder="0" applyAlignment="0" applyProtection="0">
      <alignment vertical="center"/>
    </xf>
    <xf numFmtId="0" fontId="74" fillId="0" borderId="23">
      <alignment horizontal="left" vertical="center"/>
    </xf>
    <xf numFmtId="0" fontId="22" fillId="12"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13" fillId="8" borderId="0" applyNumberFormat="0" applyBorder="0" applyAlignment="0" applyProtection="0">
      <alignment vertical="center"/>
    </xf>
    <xf numFmtId="0" fontId="35" fillId="11" borderId="0" applyNumberFormat="0" applyBorder="0" applyAlignment="0" applyProtection="0">
      <alignment vertical="center"/>
    </xf>
    <xf numFmtId="0" fontId="13" fillId="8" borderId="0" applyNumberFormat="0" applyBorder="0" applyAlignment="0" applyProtection="0">
      <alignment vertical="center"/>
    </xf>
    <xf numFmtId="0" fontId="22" fillId="20" borderId="0" applyNumberFormat="0" applyBorder="0" applyAlignment="0" applyProtection="0">
      <alignment vertical="center"/>
    </xf>
    <xf numFmtId="0" fontId="22" fillId="11" borderId="0" applyNumberFormat="0" applyBorder="0" applyAlignment="0" applyProtection="0">
      <alignment vertical="center"/>
    </xf>
    <xf numFmtId="0" fontId="22" fillId="21" borderId="0" applyNumberFormat="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0" borderId="0" applyNumberFormat="0" applyBorder="0" applyAlignment="0" applyProtection="0">
      <alignment vertical="center"/>
    </xf>
    <xf numFmtId="0" fontId="31" fillId="7"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13" fillId="8" borderId="0" applyNumberFormat="0" applyBorder="0" applyAlignment="0" applyProtection="0">
      <alignment vertical="center"/>
    </xf>
    <xf numFmtId="0" fontId="31" fillId="19" borderId="0" applyNumberFormat="0" applyBorder="0" applyAlignment="0" applyProtection="0"/>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8" fillId="14" borderId="0" applyNumberFormat="0" applyBorder="0" applyAlignment="0" applyProtection="0"/>
    <xf numFmtId="0" fontId="31" fillId="36" borderId="0" applyNumberFormat="0" applyBorder="0" applyAlignment="0" applyProtection="0"/>
    <xf numFmtId="0" fontId="76" fillId="0" borderId="0">
      <alignment horizontal="left" indent="1"/>
    </xf>
    <xf numFmtId="0" fontId="31" fillId="33" borderId="0" applyNumberFormat="0" applyBorder="0" applyAlignment="0" applyProtection="0"/>
    <xf numFmtId="0" fontId="48" fillId="15" borderId="0" applyNumberFormat="0" applyBorder="0" applyAlignment="0" applyProtection="0"/>
    <xf numFmtId="0" fontId="48" fillId="3" borderId="0" applyNumberFormat="0" applyBorder="0" applyAlignment="0" applyProtection="0"/>
    <xf numFmtId="0" fontId="31" fillId="3" borderId="0" applyNumberFormat="0" applyBorder="0" applyAlignment="0" applyProtection="0"/>
    <xf numFmtId="0" fontId="17" fillId="10" borderId="0" applyNumberFormat="0" applyBorder="0" applyAlignment="0" applyProtection="0">
      <alignment vertical="center"/>
    </xf>
    <xf numFmtId="0" fontId="31" fillId="34" borderId="0" applyNumberFormat="0" applyBorder="0" applyAlignment="0" applyProtection="0"/>
    <xf numFmtId="0" fontId="31" fillId="12" borderId="0" applyNumberFormat="0" applyBorder="0" applyAlignment="0" applyProtection="0"/>
    <xf numFmtId="0" fontId="35" fillId="33" borderId="0" applyNumberFormat="0" applyBorder="0" applyAlignment="0" applyProtection="0">
      <alignment vertical="center"/>
    </xf>
    <xf numFmtId="0" fontId="48" fillId="15" borderId="0" applyNumberFormat="0" applyBorder="0" applyAlignment="0" applyProtection="0"/>
    <xf numFmtId="0" fontId="17" fillId="10" borderId="0" applyNumberFormat="0" applyBorder="0" applyAlignment="0" applyProtection="0">
      <alignment vertical="center"/>
    </xf>
    <xf numFmtId="0" fontId="31" fillId="7" borderId="0" applyNumberFormat="0" applyBorder="0" applyAlignment="0" applyProtection="0"/>
    <xf numFmtId="0" fontId="13" fillId="13" borderId="0" applyNumberFormat="0" applyBorder="0" applyAlignment="0" applyProtection="0">
      <alignment vertical="center"/>
    </xf>
    <xf numFmtId="0" fontId="31" fillId="20" borderId="0" applyNumberFormat="0" applyBorder="0" applyAlignment="0" applyProtection="0"/>
    <xf numFmtId="0" fontId="17" fillId="10" borderId="0" applyNumberFormat="0" applyBorder="0" applyAlignment="0" applyProtection="0">
      <alignment vertical="center"/>
    </xf>
    <xf numFmtId="177" fontId="15" fillId="0" borderId="0">
      <protection locked="0"/>
    </xf>
    <xf numFmtId="177" fontId="15" fillId="0" borderId="0">
      <protection locked="0"/>
    </xf>
    <xf numFmtId="0" fontId="17" fillId="10" borderId="0" applyNumberFormat="0" applyBorder="0" applyAlignment="0" applyProtection="0">
      <alignment vertical="center"/>
    </xf>
    <xf numFmtId="0" fontId="49" fillId="11" borderId="13" applyNumberFormat="0" applyAlignment="0" applyProtection="0">
      <alignment vertical="center"/>
    </xf>
    <xf numFmtId="0" fontId="48" fillId="14" borderId="0" applyNumberFormat="0" applyBorder="0" applyAlignment="0" applyProtection="0"/>
    <xf numFmtId="177" fontId="38" fillId="0" borderId="0">
      <protection locked="0"/>
    </xf>
    <xf numFmtId="0" fontId="17" fillId="10" borderId="0" applyNumberFormat="0" applyBorder="0" applyAlignment="0" applyProtection="0">
      <alignment vertical="center"/>
    </xf>
    <xf numFmtId="177" fontId="38" fillId="0" borderId="0">
      <protection locked="0"/>
    </xf>
    <xf numFmtId="0" fontId="13" fillId="8" borderId="0" applyNumberFormat="0" applyBorder="0" applyAlignment="0" applyProtection="0">
      <alignment vertical="center"/>
    </xf>
    <xf numFmtId="177" fontId="38" fillId="0" borderId="0">
      <protection locked="0"/>
    </xf>
    <xf numFmtId="177" fontId="32" fillId="0" borderId="0">
      <protection locked="0"/>
    </xf>
    <xf numFmtId="0" fontId="13" fillId="8" borderId="0" applyNumberFormat="0" applyBorder="0" applyAlignment="0" applyProtection="0">
      <alignment vertical="center"/>
    </xf>
    <xf numFmtId="188" fontId="40" fillId="0" borderId="0" applyFill="0" applyBorder="0" applyAlignment="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45" fillId="2" borderId="13" applyNumberFormat="0" applyAlignment="0" applyProtection="0">
      <alignment vertical="center"/>
    </xf>
    <xf numFmtId="41" fontId="37" fillId="0" borderId="0" applyFont="0" applyFill="0" applyBorder="0" applyAlignment="0" applyProtection="0"/>
    <xf numFmtId="43" fontId="0" fillId="0" borderId="0" applyFont="0" applyFill="0" applyBorder="0" applyAlignment="0" applyProtection="0">
      <alignment vertical="center"/>
    </xf>
    <xf numFmtId="189" fontId="83" fillId="0" borderId="0"/>
    <xf numFmtId="0" fontId="17" fillId="10" borderId="0" applyNumberFormat="0" applyBorder="0" applyAlignment="0" applyProtection="0">
      <alignment vertical="center"/>
    </xf>
    <xf numFmtId="0" fontId="85" fillId="0" borderId="0" applyFont="0" applyFill="0" applyBorder="0" applyAlignment="0" applyProtection="0"/>
    <xf numFmtId="179" fontId="15" fillId="0" borderId="0">
      <protection locked="0"/>
    </xf>
    <xf numFmtId="190" fontId="83" fillId="0" borderId="0"/>
    <xf numFmtId="0" fontId="13" fillId="8" borderId="0" applyNumberFormat="0" applyBorder="0" applyAlignment="0" applyProtection="0">
      <alignment vertical="center"/>
    </xf>
    <xf numFmtId="176" fontId="83" fillId="0" borderId="0"/>
    <xf numFmtId="0" fontId="13" fillId="8" borderId="0" applyNumberFormat="0" applyBorder="0" applyAlignment="0" applyProtection="0">
      <alignment vertical="center"/>
    </xf>
    <xf numFmtId="0" fontId="75" fillId="0" borderId="0" applyNumberFormat="0" applyFill="0" applyBorder="0" applyAlignment="0" applyProtection="0">
      <alignment vertical="center"/>
    </xf>
    <xf numFmtId="0" fontId="17" fillId="10" borderId="0" applyNumberFormat="0" applyBorder="0" applyAlignment="0" applyProtection="0">
      <alignment vertical="center"/>
    </xf>
    <xf numFmtId="177" fontId="15" fillId="0" borderId="0">
      <protection locked="0"/>
    </xf>
    <xf numFmtId="2" fontId="71" fillId="0" borderId="0" applyProtection="0"/>
    <xf numFmtId="0" fontId="35" fillId="12"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38" fontId="24" fillId="3" borderId="0" applyNumberFormat="0" applyBorder="0" applyAlignment="0" applyProtection="0"/>
    <xf numFmtId="177" fontId="32" fillId="0" borderId="0">
      <protection locked="0"/>
    </xf>
    <xf numFmtId="0" fontId="74" fillId="0" borderId="26" applyNumberFormat="0" applyAlignment="0" applyProtection="0">
      <alignment horizontal="left" vertical="center"/>
    </xf>
    <xf numFmtId="0" fontId="17" fillId="10" borderId="0" applyNumberFormat="0" applyBorder="0" applyAlignment="0" applyProtection="0">
      <alignment vertical="center"/>
    </xf>
    <xf numFmtId="0" fontId="22" fillId="12" borderId="0" applyNumberFormat="0" applyBorder="0" applyAlignment="0" applyProtection="0">
      <alignment vertical="center"/>
    </xf>
    <xf numFmtId="0" fontId="77" fillId="0" borderId="24" applyNumberFormat="0" applyFill="0" applyAlignment="0" applyProtection="0">
      <alignment vertical="center"/>
    </xf>
    <xf numFmtId="0" fontId="13" fillId="8" borderId="0" applyNumberFormat="0" applyBorder="0" applyAlignment="0" applyProtection="0">
      <alignment vertical="center"/>
    </xf>
    <xf numFmtId="0" fontId="74" fillId="0" borderId="0" applyProtection="0"/>
    <xf numFmtId="0" fontId="17" fillId="10" borderId="0" applyNumberFormat="0" applyBorder="0" applyAlignment="0" applyProtection="0">
      <alignment vertical="center"/>
    </xf>
    <xf numFmtId="0" fontId="49" fillId="11" borderId="13" applyNumberFormat="0" applyAlignment="0" applyProtection="0">
      <alignment vertical="center"/>
    </xf>
    <xf numFmtId="0" fontId="17" fillId="10" borderId="0" applyNumberFormat="0" applyBorder="0" applyAlignment="0" applyProtection="0">
      <alignment vertical="center"/>
    </xf>
    <xf numFmtId="37" fontId="79" fillId="0" borderId="0"/>
    <xf numFmtId="0" fontId="81" fillId="0" borderId="0"/>
    <xf numFmtId="177" fontId="38" fillId="0" borderId="0">
      <protection locked="0"/>
    </xf>
    <xf numFmtId="0" fontId="82" fillId="0" borderId="0">
      <alignment vertical="center"/>
    </xf>
    <xf numFmtId="0" fontId="82" fillId="0" borderId="0">
      <alignment vertical="center"/>
    </xf>
    <xf numFmtId="0" fontId="17" fillId="10" borderId="0" applyNumberFormat="0" applyBorder="0" applyAlignment="0" applyProtection="0">
      <alignment vertical="center"/>
    </xf>
    <xf numFmtId="0" fontId="0" fillId="0" borderId="0"/>
    <xf numFmtId="0" fontId="13" fillId="8" borderId="0" applyNumberFormat="0" applyBorder="0" applyAlignment="0" applyProtection="0">
      <alignment vertical="center"/>
    </xf>
    <xf numFmtId="0" fontId="67" fillId="2" borderId="19" applyNumberFormat="0" applyAlignment="0" applyProtection="0">
      <alignment vertical="center"/>
    </xf>
    <xf numFmtId="186" fontId="15" fillId="0" borderId="0">
      <protection locked="0"/>
    </xf>
    <xf numFmtId="0" fontId="17" fillId="10" borderId="0" applyNumberFormat="0" applyBorder="0" applyAlignment="0" applyProtection="0">
      <alignment vertical="center"/>
    </xf>
    <xf numFmtId="9" fontId="0" fillId="0" borderId="0" applyFont="0" applyFill="0" applyBorder="0" applyAlignment="0" applyProtection="0">
      <alignment vertical="center"/>
    </xf>
    <xf numFmtId="0" fontId="13" fillId="13" borderId="0" applyNumberFormat="0" applyBorder="0" applyAlignment="0" applyProtection="0">
      <alignment vertical="center"/>
    </xf>
    <xf numFmtId="0" fontId="71" fillId="0" borderId="27" applyProtection="0"/>
    <xf numFmtId="0" fontId="17" fillId="10" borderId="0" applyNumberFormat="0" applyBorder="0" applyAlignment="0" applyProtection="0">
      <alignment vertical="center"/>
    </xf>
    <xf numFmtId="177" fontId="15" fillId="0" borderId="0">
      <protection locked="0"/>
    </xf>
    <xf numFmtId="0" fontId="41" fillId="0" borderId="0" applyNumberFormat="0" applyFill="0" applyBorder="0" applyAlignment="0" applyProtection="0">
      <alignment vertical="center"/>
    </xf>
    <xf numFmtId="177" fontId="15" fillId="0" borderId="0">
      <protection locked="0"/>
    </xf>
    <xf numFmtId="177" fontId="15" fillId="0" borderId="0">
      <protection locked="0"/>
    </xf>
    <xf numFmtId="177" fontId="15" fillId="0" borderId="0">
      <protection locked="0"/>
    </xf>
    <xf numFmtId="177" fontId="15" fillId="0" borderId="0">
      <protection locked="0"/>
    </xf>
    <xf numFmtId="0" fontId="13" fillId="8"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177" fontId="15" fillId="0" borderId="0">
      <protection locked="0"/>
    </xf>
    <xf numFmtId="177" fontId="15" fillId="0" borderId="0">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77" fontId="15" fillId="0" borderId="0">
      <protection locked="0"/>
    </xf>
    <xf numFmtId="177" fontId="15" fillId="0" borderId="0">
      <protection locked="0"/>
    </xf>
    <xf numFmtId="177" fontId="15" fillId="0" borderId="0">
      <protection locked="0"/>
    </xf>
    <xf numFmtId="0" fontId="17" fillId="10" borderId="0" applyNumberFormat="0" applyBorder="0" applyAlignment="0" applyProtection="0">
      <alignment vertical="center"/>
    </xf>
    <xf numFmtId="177" fontId="15" fillId="0" borderId="0">
      <protection locked="0"/>
    </xf>
    <xf numFmtId="177" fontId="15" fillId="0" borderId="0">
      <protection locked="0"/>
    </xf>
    <xf numFmtId="177" fontId="15" fillId="0" borderId="0">
      <protection locked="0"/>
    </xf>
    <xf numFmtId="177" fontId="15" fillId="0" borderId="0">
      <protection locked="0"/>
    </xf>
    <xf numFmtId="0" fontId="55" fillId="8" borderId="0" applyNumberFormat="0" applyBorder="0" applyAlignment="0" applyProtection="0"/>
    <xf numFmtId="0" fontId="13" fillId="8" borderId="0" applyNumberFormat="0" applyBorder="0" applyAlignment="0" applyProtection="0">
      <alignment vertical="center"/>
    </xf>
    <xf numFmtId="0" fontId="49" fillId="11" borderId="13" applyNumberFormat="0" applyAlignment="0" applyProtection="0">
      <alignment vertical="center"/>
    </xf>
    <xf numFmtId="177" fontId="15" fillId="0" borderId="0">
      <protection locked="0"/>
    </xf>
    <xf numFmtId="177" fontId="15" fillId="0" borderId="0">
      <protection locked="0"/>
    </xf>
    <xf numFmtId="0" fontId="13" fillId="8" borderId="0" applyNumberFormat="0" applyBorder="0" applyAlignment="0" applyProtection="0">
      <alignment vertical="center"/>
    </xf>
    <xf numFmtId="177" fontId="15" fillId="0" borderId="0">
      <protection locked="0"/>
    </xf>
    <xf numFmtId="0" fontId="17" fillId="10" borderId="0" applyNumberFormat="0" applyBorder="0" applyAlignment="0" applyProtection="0">
      <alignment vertical="center"/>
    </xf>
    <xf numFmtId="177" fontId="32" fillId="0" borderId="0">
      <protection locked="0"/>
    </xf>
    <xf numFmtId="177" fontId="32" fillId="0" borderId="0">
      <protection locked="0"/>
    </xf>
    <xf numFmtId="177" fontId="32" fillId="0" borderId="0">
      <protection locked="0"/>
    </xf>
    <xf numFmtId="0" fontId="13" fillId="8" borderId="0" applyNumberFormat="0" applyBorder="0" applyAlignment="0" applyProtection="0">
      <alignment vertical="center"/>
    </xf>
    <xf numFmtId="0" fontId="44" fillId="29" borderId="0" applyNumberFormat="0" applyBorder="0" applyAlignment="0" applyProtection="0"/>
    <xf numFmtId="177" fontId="32" fillId="0" borderId="0">
      <protection locked="0"/>
    </xf>
    <xf numFmtId="177" fontId="32" fillId="0" borderId="0">
      <protection locked="0"/>
    </xf>
    <xf numFmtId="0" fontId="13" fillId="8" borderId="0" applyNumberFormat="0" applyBorder="0" applyAlignment="0" applyProtection="0">
      <alignment vertical="center"/>
    </xf>
    <xf numFmtId="177" fontId="32" fillId="0" borderId="0">
      <protection locked="0"/>
    </xf>
    <xf numFmtId="0" fontId="13" fillId="8" borderId="0" applyNumberFormat="0" applyBorder="0" applyAlignment="0" applyProtection="0">
      <alignment vertical="center"/>
    </xf>
    <xf numFmtId="177" fontId="32" fillId="0" borderId="0">
      <protection locked="0"/>
    </xf>
    <xf numFmtId="177" fontId="32" fillId="0" borderId="0">
      <protection locked="0"/>
    </xf>
    <xf numFmtId="177" fontId="32" fillId="0" borderId="0">
      <protection locked="0"/>
    </xf>
    <xf numFmtId="177" fontId="32" fillId="0" borderId="0">
      <protection locked="0"/>
    </xf>
    <xf numFmtId="0" fontId="17" fillId="10" borderId="0" applyNumberFormat="0" applyBorder="0" applyAlignment="0" applyProtection="0">
      <alignment vertical="center"/>
    </xf>
    <xf numFmtId="177" fontId="32" fillId="0" borderId="0">
      <protection locked="0"/>
    </xf>
    <xf numFmtId="0" fontId="55" fillId="8" borderId="0" applyNumberFormat="0" applyBorder="0" applyAlignment="0" applyProtection="0"/>
    <xf numFmtId="0" fontId="17" fillId="10" borderId="0" applyNumberFormat="0" applyBorder="0" applyAlignment="0" applyProtection="0">
      <alignment vertical="center"/>
    </xf>
    <xf numFmtId="177" fontId="32" fillId="0" borderId="0">
      <protection locked="0"/>
    </xf>
    <xf numFmtId="177" fontId="32" fillId="0" borderId="0">
      <protection locked="0"/>
    </xf>
    <xf numFmtId="0" fontId="17" fillId="10" borderId="0" applyNumberFormat="0" applyBorder="0" applyAlignment="0" applyProtection="0">
      <alignment vertical="center"/>
    </xf>
    <xf numFmtId="177" fontId="32" fillId="0" borderId="0">
      <protection locked="0"/>
    </xf>
    <xf numFmtId="0" fontId="17" fillId="10"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0" fontId="22" fillId="22" borderId="0" applyNumberFormat="0" applyBorder="0" applyAlignment="0" applyProtection="0">
      <alignment vertical="center"/>
    </xf>
    <xf numFmtId="9" fontId="86" fillId="0" borderId="0" applyFont="0" applyFill="0" applyBorder="0" applyAlignment="0" applyProtection="0"/>
    <xf numFmtId="0" fontId="55" fillId="8" borderId="0" applyNumberFormat="0" applyBorder="0" applyAlignment="0" applyProtection="0"/>
    <xf numFmtId="9" fontId="0" fillId="0" borderId="0" applyFont="0" applyFill="0" applyBorder="0" applyAlignment="0" applyProtection="0">
      <alignment vertical="center"/>
    </xf>
    <xf numFmtId="9" fontId="14" fillId="0" borderId="0" applyFont="0" applyFill="0" applyBorder="0" applyAlignment="0" applyProtection="0">
      <alignment vertical="center"/>
    </xf>
    <xf numFmtId="0" fontId="17" fillId="9" borderId="0" applyNumberFormat="0" applyBorder="0" applyAlignment="0" applyProtection="0">
      <alignment vertical="center"/>
    </xf>
    <xf numFmtId="9" fontId="0" fillId="0" borderId="0" applyFont="0" applyFill="0" applyBorder="0" applyAlignment="0" applyProtection="0">
      <alignment vertical="center"/>
    </xf>
    <xf numFmtId="0" fontId="61" fillId="0" borderId="12" applyNumberFormat="0" applyFill="0" applyAlignment="0" applyProtection="0">
      <alignment vertical="center"/>
    </xf>
    <xf numFmtId="0" fontId="44" fillId="29" borderId="0" applyNumberFormat="0" applyBorder="0" applyAlignment="0" applyProtection="0"/>
    <xf numFmtId="0" fontId="61" fillId="0" borderId="12" applyNumberFormat="0" applyFill="0" applyAlignment="0" applyProtection="0">
      <alignment vertical="center"/>
    </xf>
    <xf numFmtId="0" fontId="13" fillId="8" borderId="0" applyNumberFormat="0" applyBorder="0" applyAlignment="0" applyProtection="0">
      <alignment vertical="center"/>
    </xf>
    <xf numFmtId="0" fontId="77" fillId="0" borderId="24" applyNumberFormat="0" applyFill="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61" fillId="0" borderId="12" applyNumberFormat="0" applyFill="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61" fillId="0" borderId="12" applyNumberFormat="0" applyFill="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77" fillId="0" borderId="24" applyNumberFormat="0" applyFill="0" applyAlignment="0" applyProtection="0">
      <alignment vertical="center"/>
    </xf>
    <xf numFmtId="0" fontId="13" fillId="8" borderId="0" applyNumberFormat="0" applyBorder="0" applyAlignment="0" applyProtection="0">
      <alignment vertical="center"/>
    </xf>
    <xf numFmtId="0" fontId="21" fillId="0" borderId="12" applyNumberFormat="0" applyFill="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42" fillId="0" borderId="17" applyNumberFormat="0" applyFill="0" applyAlignment="0" applyProtection="0">
      <alignment vertical="center"/>
    </xf>
    <xf numFmtId="0" fontId="55" fillId="8" borderId="0" applyNumberFormat="0" applyBorder="0" applyAlignment="0" applyProtection="0"/>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9" fillId="0" borderId="17" applyNumberFormat="0" applyFill="0" applyAlignment="0" applyProtection="0">
      <alignment vertical="center"/>
    </xf>
    <xf numFmtId="0" fontId="42" fillId="0" borderId="17" applyNumberFormat="0" applyFill="0" applyAlignment="0" applyProtection="0">
      <alignment vertical="center"/>
    </xf>
    <xf numFmtId="0" fontId="17" fillId="10" borderId="0" applyNumberFormat="0" applyBorder="0" applyAlignment="0" applyProtection="0">
      <alignment vertical="center"/>
    </xf>
    <xf numFmtId="0" fontId="42" fillId="0" borderId="17" applyNumberFormat="0" applyFill="0" applyAlignment="0" applyProtection="0">
      <alignment vertical="center"/>
    </xf>
    <xf numFmtId="0" fontId="13" fillId="8" borderId="0" applyNumberFormat="0" applyBorder="0" applyAlignment="0" applyProtection="0">
      <alignment vertical="center"/>
    </xf>
    <xf numFmtId="0" fontId="69" fillId="0" borderId="17" applyNumberFormat="0" applyFill="0" applyAlignment="0" applyProtection="0">
      <alignment vertical="center"/>
    </xf>
    <xf numFmtId="0" fontId="57" fillId="0" borderId="17" applyNumberFormat="0" applyFill="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66" fillId="0" borderId="18" applyNumberFormat="0" applyFill="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13" fillId="8" borderId="0" applyNumberFormat="0" applyBorder="0" applyAlignment="0" applyProtection="0">
      <alignment vertical="center"/>
    </xf>
    <xf numFmtId="0" fontId="33" fillId="0" borderId="16"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17" fillId="10" borderId="0" applyNumberFormat="0" applyBorder="0" applyAlignment="0" applyProtection="0">
      <alignment vertical="center"/>
    </xf>
    <xf numFmtId="0" fontId="66" fillId="0" borderId="18" applyNumberFormat="0" applyFill="0" applyAlignment="0" applyProtection="0">
      <alignment vertical="center"/>
    </xf>
    <xf numFmtId="0" fontId="33" fillId="0" borderId="16" applyNumberFormat="0" applyFill="0" applyAlignment="0" applyProtection="0">
      <alignment vertical="center"/>
    </xf>
    <xf numFmtId="0" fontId="44" fillId="10" borderId="0" applyNumberFormat="0" applyBorder="0" applyAlignment="0" applyProtection="0">
      <alignment vertical="center"/>
    </xf>
    <xf numFmtId="0" fontId="56" fillId="0" borderId="18" applyNumberFormat="0" applyFill="0" applyAlignment="0" applyProtection="0">
      <alignment vertical="center"/>
    </xf>
    <xf numFmtId="0" fontId="13" fillId="8" borderId="0" applyNumberFormat="0" applyBorder="0" applyAlignment="0" applyProtection="0">
      <alignment vertical="center"/>
    </xf>
    <xf numFmtId="0" fontId="75" fillId="0" borderId="0" applyNumberFormat="0" applyFill="0" applyBorder="0" applyAlignment="0" applyProtection="0">
      <alignment vertical="center"/>
    </xf>
    <xf numFmtId="0" fontId="66" fillId="0" borderId="0" applyNumberFormat="0" applyFill="0" applyBorder="0" applyAlignment="0" applyProtection="0">
      <alignment vertical="center"/>
    </xf>
    <xf numFmtId="43" fontId="0" fillId="0" borderId="0" applyFont="0" applyFill="0" applyBorder="0" applyAlignment="0" applyProtection="0"/>
    <xf numFmtId="0" fontId="66" fillId="0" borderId="0" applyNumberFormat="0" applyFill="0" applyBorder="0" applyAlignment="0" applyProtection="0">
      <alignment vertical="center"/>
    </xf>
    <xf numFmtId="0" fontId="13" fillId="8" borderId="0" applyNumberFormat="0" applyBorder="0" applyAlignment="0" applyProtection="0">
      <alignment vertical="center"/>
    </xf>
    <xf numFmtId="0" fontId="66" fillId="0" borderId="0" applyNumberFormat="0" applyFill="0" applyBorder="0" applyAlignment="0" applyProtection="0">
      <alignment vertical="center"/>
    </xf>
    <xf numFmtId="0" fontId="13" fillId="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4" fillId="0" borderId="0">
      <alignment vertical="center"/>
    </xf>
    <xf numFmtId="0" fontId="66" fillId="0" borderId="0" applyNumberFormat="0" applyFill="0" applyBorder="0" applyAlignment="0" applyProtection="0">
      <alignment vertical="center"/>
    </xf>
    <xf numFmtId="0" fontId="13" fillId="8" borderId="0" applyNumberFormat="0" applyBorder="0" applyAlignment="0" applyProtection="0">
      <alignment vertical="center"/>
    </xf>
    <xf numFmtId="0" fontId="33" fillId="0" borderId="0" applyNumberFormat="0" applyFill="0" applyBorder="0" applyAlignment="0" applyProtection="0">
      <alignment vertical="center"/>
    </xf>
    <xf numFmtId="5"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13" fillId="8" borderId="0" applyNumberFormat="0" applyBorder="0" applyAlignment="0" applyProtection="0">
      <alignment vertical="center"/>
    </xf>
    <xf numFmtId="0" fontId="70" fillId="10" borderId="0" applyNumberFormat="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70" fillId="10" borderId="0" applyNumberFormat="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7" fillId="10" borderId="0" applyNumberFormat="0" applyBorder="0" applyAlignment="0" applyProtection="0">
      <alignment vertical="center"/>
    </xf>
    <xf numFmtId="0" fontId="89" fillId="0" borderId="4">
      <alignment horizontal="distributed" vertical="center" wrapText="1"/>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30"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30" fillId="13" borderId="0" applyNumberFormat="0" applyBorder="0" applyAlignment="0" applyProtection="0">
      <alignment vertical="center"/>
    </xf>
    <xf numFmtId="0" fontId="91" fillId="0" borderId="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44"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6"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0" fillId="13" borderId="0" applyNumberFormat="0" applyBorder="0" applyAlignment="0" applyProtection="0">
      <alignment vertical="center"/>
    </xf>
    <xf numFmtId="0" fontId="17" fillId="10" borderId="0" applyNumberFormat="0" applyBorder="0" applyAlignment="0" applyProtection="0">
      <alignment vertical="center"/>
    </xf>
    <xf numFmtId="0" fontId="75" fillId="0" borderId="0" applyNumberFormat="0" applyFill="0" applyBorder="0" applyAlignment="0" applyProtection="0">
      <alignment vertical="center"/>
    </xf>
    <xf numFmtId="0" fontId="30" fillId="13"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9"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36" fillId="13" borderId="0" applyNumberFormat="0" applyBorder="0" applyAlignment="0" applyProtection="0">
      <alignment vertical="center"/>
    </xf>
    <xf numFmtId="0" fontId="17" fillId="10" borderId="0" applyNumberFormat="0" applyBorder="0" applyAlignment="0" applyProtection="0">
      <alignment vertical="center"/>
    </xf>
    <xf numFmtId="0" fontId="36"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55" fillId="8"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80" fillId="19" borderId="20" applyNumberFormat="0" applyAlignment="0" applyProtection="0">
      <alignment vertical="center"/>
    </xf>
    <xf numFmtId="0" fontId="13" fillId="8" borderId="0" applyNumberFormat="0" applyBorder="0" applyAlignment="0" applyProtection="0">
      <alignment vertical="center"/>
    </xf>
    <xf numFmtId="0" fontId="22" fillId="16"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0" fillId="0" borderId="21"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5" fillId="3" borderId="13"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55" fillId="24"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30" fillId="8" borderId="0" applyNumberFormat="0" applyBorder="0" applyAlignment="0" applyProtection="0">
      <alignment vertical="center"/>
    </xf>
    <xf numFmtId="0" fontId="17"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7"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55" fillId="24" borderId="0" applyNumberFormat="0" applyBorder="0" applyAlignment="0" applyProtection="0"/>
    <xf numFmtId="0" fontId="13" fillId="8" borderId="0" applyNumberFormat="0" applyBorder="0" applyAlignment="0" applyProtection="0">
      <alignment vertical="center"/>
    </xf>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24" borderId="0" applyNumberFormat="0" applyBorder="0" applyAlignment="0" applyProtection="0"/>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55" fillId="24"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55" fillId="24" borderId="0" applyNumberFormat="0" applyBorder="0" applyAlignment="0" applyProtection="0"/>
    <xf numFmtId="0" fontId="55" fillId="8"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8" borderId="0" applyNumberFormat="0" applyBorder="0" applyAlignment="0" applyProtection="0"/>
    <xf numFmtId="0" fontId="55" fillId="24" borderId="0" applyNumberFormat="0" applyBorder="0" applyAlignment="0" applyProtection="0"/>
    <xf numFmtId="0" fontId="55" fillId="8" borderId="0" applyNumberFormat="0" applyBorder="0" applyAlignment="0" applyProtection="0"/>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8" borderId="0" applyNumberFormat="0" applyBorder="0" applyAlignment="0" applyProtection="0"/>
    <xf numFmtId="0" fontId="55" fillId="24"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92"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84" fillId="39" borderId="0" applyNumberFormat="0" applyBorder="0" applyAlignment="0" applyProtection="0"/>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55" fillId="24" borderId="0" applyNumberFormat="0" applyBorder="0" applyAlignment="0" applyProtection="0"/>
    <xf numFmtId="0" fontId="55" fillId="8" borderId="0" applyNumberFormat="0" applyBorder="0" applyAlignment="0" applyProtection="0"/>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55" fillId="24" borderId="0" applyNumberFormat="0" applyBorder="0" applyAlignment="0" applyProtection="0"/>
    <xf numFmtId="0" fontId="55" fillId="8" borderId="0" applyNumberFormat="0" applyBorder="0" applyAlignment="0" applyProtection="0"/>
    <xf numFmtId="0" fontId="17" fillId="9" borderId="0" applyNumberFormat="0" applyBorder="0" applyAlignment="0" applyProtection="0">
      <alignment vertical="center"/>
    </xf>
    <xf numFmtId="0" fontId="55" fillId="8" borderId="0" applyNumberFormat="0" applyBorder="0" applyAlignment="0" applyProtection="0"/>
    <xf numFmtId="0" fontId="55" fillId="8" borderId="0" applyNumberFormat="0" applyBorder="0" applyAlignment="0" applyProtection="0"/>
    <xf numFmtId="0" fontId="46"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55" fillId="24"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41"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45" fillId="2" borderId="13"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22" fillId="16"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80" fillId="19" borderId="20"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44" fillId="29" borderId="0" applyNumberFormat="0" applyBorder="0" applyAlignment="0" applyProtection="0"/>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50"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0" fillId="13" borderId="0" applyNumberFormat="0" applyBorder="0" applyAlignment="0" applyProtection="0">
      <alignment vertical="center"/>
    </xf>
    <xf numFmtId="0" fontId="13" fillId="8" borderId="0" applyNumberFormat="0" applyBorder="0" applyAlignment="0" applyProtection="0">
      <alignment vertical="center"/>
    </xf>
    <xf numFmtId="0" fontId="30"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7" fillId="10" borderId="0" applyNumberFormat="0" applyBorder="0" applyAlignment="0" applyProtection="0">
      <alignment vertical="center"/>
    </xf>
    <xf numFmtId="0" fontId="36"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22" fillId="26" borderId="0" applyNumberFormat="0" applyBorder="0" applyAlignment="0" applyProtection="0">
      <alignment vertical="center"/>
    </xf>
    <xf numFmtId="0" fontId="55" fillId="24" borderId="0" applyNumberFormat="0" applyBorder="0" applyAlignment="0" applyProtection="0"/>
    <xf numFmtId="0" fontId="50" fillId="8" borderId="0" applyNumberFormat="0" applyBorder="0" applyAlignment="0" applyProtection="0">
      <alignment vertical="center"/>
    </xf>
    <xf numFmtId="0" fontId="17" fillId="10"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4" fillId="10"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93"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9" fillId="0" borderId="15"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1" fillId="0" borderId="0" applyNumberFormat="0" applyFill="0" applyBorder="0" applyAlignment="0" applyProtection="0">
      <alignment vertical="center"/>
    </xf>
    <xf numFmtId="0" fontId="13" fillId="8" borderId="0" applyNumberFormat="0" applyBorder="0" applyAlignment="0" applyProtection="0">
      <alignment vertical="center"/>
    </xf>
    <xf numFmtId="180" fontId="43" fillId="0" borderId="0" applyFont="0" applyFill="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36" fillId="13" borderId="0" applyNumberFormat="0" applyBorder="0" applyAlignment="0" applyProtection="0">
      <alignment vertical="center"/>
    </xf>
    <xf numFmtId="0" fontId="13" fillId="8" borderId="0" applyNumberFormat="0" applyBorder="0" applyAlignment="0" applyProtection="0">
      <alignment vertical="center"/>
    </xf>
    <xf numFmtId="0" fontId="50" fillId="8" borderId="0" applyNumberFormat="0" applyBorder="0" applyAlignment="0" applyProtection="0">
      <alignment vertical="center"/>
    </xf>
    <xf numFmtId="0" fontId="17" fillId="10" borderId="0" applyNumberFormat="0" applyBorder="0" applyAlignment="0" applyProtection="0">
      <alignment vertical="center"/>
    </xf>
    <xf numFmtId="0" fontId="50"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9" fillId="0" borderId="15" applyNumberFormat="0" applyFill="0" applyAlignment="0" applyProtection="0">
      <alignment vertical="center"/>
    </xf>
    <xf numFmtId="0" fontId="13" fillId="8" borderId="0" applyNumberFormat="0" applyBorder="0" applyAlignment="0" applyProtection="0">
      <alignment vertical="center"/>
    </xf>
    <xf numFmtId="0" fontId="22" fillId="2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78" fillId="0" borderId="21"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7" fillId="3" borderId="19"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9" fillId="0" borderId="15"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5" fillId="16"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67" fillId="3" borderId="19" applyNumberFormat="0" applyAlignment="0" applyProtection="0">
      <alignment vertical="center"/>
    </xf>
    <xf numFmtId="0" fontId="13" fillId="8" borderId="0" applyNumberFormat="0" applyBorder="0" applyAlignment="0" applyProtection="0">
      <alignment vertical="center"/>
    </xf>
    <xf numFmtId="0" fontId="67" fillId="3" borderId="19"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24" borderId="0" applyNumberFormat="0" applyBorder="0" applyAlignment="0" applyProtection="0"/>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17" fillId="10" borderId="0" applyNumberFormat="0" applyBorder="0" applyAlignment="0" applyProtection="0">
      <alignment vertical="center"/>
    </xf>
    <xf numFmtId="0" fontId="50"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5" fillId="8" borderId="0" applyNumberFormat="0" applyBorder="0" applyAlignment="0" applyProtection="0"/>
    <xf numFmtId="0" fontId="93" fillId="10" borderId="0" applyNumberFormat="0" applyBorder="0" applyAlignment="0" applyProtection="0">
      <alignment vertical="center"/>
    </xf>
    <xf numFmtId="0" fontId="55" fillId="24" borderId="0" applyNumberFormat="0" applyBorder="0" applyAlignment="0" applyProtection="0"/>
    <xf numFmtId="0" fontId="55" fillId="24" borderId="0" applyNumberFormat="0" applyBorder="0" applyAlignment="0" applyProtection="0"/>
    <xf numFmtId="0" fontId="55" fillId="8" borderId="0" applyNumberFormat="0" applyBorder="0" applyAlignment="0" applyProtection="0"/>
    <xf numFmtId="0" fontId="17" fillId="10"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6"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75"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85" fillId="0" borderId="0" applyFont="0" applyFill="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94" fillId="0" borderId="0"/>
    <xf numFmtId="0" fontId="44"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70" fillId="10" borderId="0" applyNumberFormat="0" applyBorder="0" applyAlignment="0" applyProtection="0">
      <alignment vertical="center"/>
    </xf>
    <xf numFmtId="0" fontId="13" fillId="8" borderId="0" applyNumberFormat="0" applyBorder="0" applyAlignment="0" applyProtection="0">
      <alignment vertical="center"/>
    </xf>
    <xf numFmtId="0" fontId="7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6"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183" fontId="86" fillId="0" borderId="0" applyFont="0" applyFill="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16"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77" fontId="38"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47" fillId="4"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14" borderId="14" applyNumberFormat="0" applyFon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0" fillId="0" borderId="0"/>
    <xf numFmtId="0" fontId="0"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5" fillId="26"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55" fillId="8" borderId="0" applyNumberFormat="0" applyBorder="0" applyAlignment="0" applyProtection="0"/>
    <xf numFmtId="0" fontId="17" fillId="10" borderId="0" applyNumberFormat="0" applyBorder="0" applyAlignment="0" applyProtection="0">
      <alignment vertical="center"/>
    </xf>
    <xf numFmtId="0" fontId="55" fillId="24" borderId="0" applyNumberFormat="0" applyBorder="0" applyAlignment="0" applyProtection="0"/>
    <xf numFmtId="0" fontId="55" fillId="24" borderId="0" applyNumberFormat="0" applyBorder="0" applyAlignment="0" applyProtection="0"/>
    <xf numFmtId="0" fontId="17" fillId="10" borderId="0" applyNumberFormat="0" applyBorder="0" applyAlignment="0" applyProtection="0">
      <alignment vertical="center"/>
    </xf>
    <xf numFmtId="0" fontId="55" fillId="24" borderId="0" applyNumberFormat="0" applyBorder="0" applyAlignment="0" applyProtection="0"/>
    <xf numFmtId="0" fontId="17" fillId="10" borderId="0" applyNumberFormat="0" applyBorder="0" applyAlignment="0" applyProtection="0">
      <alignment vertical="center"/>
    </xf>
    <xf numFmtId="0" fontId="44" fillId="29" borderId="0" applyNumberFormat="0" applyBorder="0" applyAlignment="0" applyProtection="0"/>
    <xf numFmtId="0" fontId="55" fillId="24" borderId="0" applyNumberFormat="0" applyBorder="0" applyAlignment="0" applyProtection="0"/>
    <xf numFmtId="0" fontId="13" fillId="8" borderId="0" applyNumberFormat="0" applyBorder="0" applyAlignment="0" applyProtection="0">
      <alignment vertical="center"/>
    </xf>
    <xf numFmtId="0" fontId="55" fillId="8" borderId="0" applyNumberFormat="0" applyBorder="0" applyAlignment="0" applyProtection="0"/>
    <xf numFmtId="0" fontId="55" fillId="8" borderId="0" applyNumberFormat="0" applyBorder="0" applyAlignment="0" applyProtection="0"/>
    <xf numFmtId="0" fontId="17" fillId="9" borderId="0" applyNumberFormat="0" applyBorder="0" applyAlignment="0" applyProtection="0">
      <alignment vertical="center"/>
    </xf>
    <xf numFmtId="0" fontId="55" fillId="8"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2" fillId="26"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177" fontId="15" fillId="0" borderId="0">
      <protection locked="0"/>
    </xf>
    <xf numFmtId="0" fontId="13" fillId="8" borderId="0" applyNumberFormat="0" applyBorder="0" applyAlignment="0" applyProtection="0">
      <alignment vertical="center"/>
    </xf>
    <xf numFmtId="0" fontId="22" fillId="26" borderId="0" applyNumberFormat="0" applyBorder="0" applyAlignment="0" applyProtection="0">
      <alignment vertical="center"/>
    </xf>
    <xf numFmtId="0" fontId="13" fillId="8" borderId="0" applyNumberFormat="0" applyBorder="0" applyAlignment="0" applyProtection="0">
      <alignment vertical="center"/>
    </xf>
    <xf numFmtId="0" fontId="22" fillId="2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4" fillId="10" borderId="0" applyNumberFormat="0" applyBorder="0" applyAlignment="0" applyProtection="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185" fontId="86" fillId="0" borderId="0" applyFont="0" applyFill="0" applyBorder="0" applyAlignment="0" applyProtection="0"/>
    <xf numFmtId="177" fontId="38" fillId="0" borderId="0">
      <protection locked="0"/>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39" fillId="0" borderId="15"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22" fillId="16"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3" fillId="8"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88" fillId="0" borderId="0"/>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47" fillId="4"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8"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0" borderId="0" applyNumberFormat="0" applyBorder="0" applyAlignment="0" applyProtection="0">
      <alignment vertical="center"/>
    </xf>
    <xf numFmtId="0" fontId="13" fillId="8" borderId="0" applyNumberFormat="0" applyBorder="0" applyAlignment="0" applyProtection="0">
      <alignment vertical="center"/>
    </xf>
    <xf numFmtId="0" fontId="44" fillId="29"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177" fontId="32" fillId="0" borderId="0">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41" fontId="0" fillId="0" borderId="0" applyFont="0" applyFill="0" applyBorder="0" applyAlignment="0" applyProtection="0"/>
    <xf numFmtId="0" fontId="0" fillId="0" borderId="0">
      <alignment vertical="center"/>
    </xf>
    <xf numFmtId="0" fontId="17" fillId="9" borderId="0" applyNumberFormat="0" applyBorder="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48" fillId="0" borderId="0">
      <alignment vertical="center"/>
    </xf>
    <xf numFmtId="0" fontId="48" fillId="0" borderId="0">
      <alignment vertical="center"/>
    </xf>
    <xf numFmtId="0" fontId="0" fillId="0" borderId="0">
      <alignment vertical="center"/>
    </xf>
    <xf numFmtId="0" fontId="0" fillId="0" borderId="0"/>
    <xf numFmtId="0" fontId="0" fillId="0" borderId="0">
      <alignment vertical="center"/>
    </xf>
    <xf numFmtId="0" fontId="94" fillId="0" borderId="0"/>
    <xf numFmtId="0" fontId="22"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17" fillId="10" borderId="0" applyNumberFormat="0" applyBorder="0" applyAlignment="0" applyProtection="0">
      <alignment vertical="center"/>
    </xf>
    <xf numFmtId="0" fontId="14" fillId="0" borderId="0"/>
    <xf numFmtId="0" fontId="44" fillId="29" borderId="0" applyNumberFormat="0" applyBorder="0" applyAlignment="0" applyProtection="0"/>
    <xf numFmtId="0" fontId="37" fillId="0" borderId="0"/>
    <xf numFmtId="0" fontId="0" fillId="0" borderId="0">
      <alignment vertical="center"/>
    </xf>
    <xf numFmtId="0" fontId="14"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0" fillId="10" borderId="0" applyNumberFormat="0" applyBorder="0" applyAlignment="0" applyProtection="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xf numFmtId="0" fontId="0" fillId="0" borderId="0"/>
    <xf numFmtId="0" fontId="48" fillId="0" borderId="0">
      <alignment vertical="center"/>
    </xf>
    <xf numFmtId="0" fontId="17" fillId="10" borderId="0" applyNumberFormat="0" applyBorder="0" applyAlignment="0" applyProtection="0">
      <alignment vertical="center"/>
    </xf>
    <xf numFmtId="0" fontId="48" fillId="0" borderId="0">
      <alignment vertical="center"/>
    </xf>
    <xf numFmtId="0" fontId="80" fillId="19" borderId="20" applyNumberFormat="0" applyAlignment="0" applyProtection="0">
      <alignment vertical="center"/>
    </xf>
    <xf numFmtId="0" fontId="0" fillId="0" borderId="0"/>
    <xf numFmtId="0" fontId="17" fillId="10" borderId="0" applyNumberFormat="0" applyBorder="0" applyAlignment="0" applyProtection="0">
      <alignment vertical="center"/>
    </xf>
    <xf numFmtId="0" fontId="7" fillId="0" borderId="0">
      <alignment vertical="center"/>
    </xf>
    <xf numFmtId="0" fontId="17" fillId="10" borderId="0" applyNumberFormat="0" applyBorder="0" applyAlignment="0" applyProtection="0">
      <alignment vertical="center"/>
    </xf>
    <xf numFmtId="0" fontId="14" fillId="0" borderId="0">
      <alignment vertical="center"/>
    </xf>
    <xf numFmtId="0" fontId="17" fillId="10" borderId="0" applyNumberFormat="0" applyBorder="0" applyAlignment="0" applyProtection="0">
      <alignment vertical="center"/>
    </xf>
    <xf numFmtId="0" fontId="0" fillId="0" borderId="0">
      <alignment vertical="center"/>
    </xf>
    <xf numFmtId="0" fontId="0" fillId="0" borderId="0"/>
    <xf numFmtId="0" fontId="7" fillId="0" borderId="0">
      <alignment vertical="center"/>
    </xf>
    <xf numFmtId="0" fontId="0" fillId="0" borderId="0">
      <alignment vertical="center"/>
    </xf>
    <xf numFmtId="0" fontId="14" fillId="0" borderId="0">
      <alignment vertical="center"/>
    </xf>
    <xf numFmtId="0" fontId="20" fillId="10" borderId="0" applyNumberFormat="0" applyBorder="0" applyAlignment="0" applyProtection="0">
      <alignment vertical="center"/>
    </xf>
    <xf numFmtId="0" fontId="0" fillId="0" borderId="0"/>
    <xf numFmtId="0" fontId="0" fillId="0" borderId="0"/>
    <xf numFmtId="0" fontId="0" fillId="0" borderId="0">
      <alignment vertical="center"/>
    </xf>
    <xf numFmtId="0" fontId="44" fillId="10" borderId="0" applyNumberFormat="0" applyBorder="0" applyAlignment="0" applyProtection="0"/>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91" fillId="0" borderId="0"/>
    <xf numFmtId="0" fontId="17" fillId="9" borderId="0" applyNumberFormat="0" applyBorder="0" applyAlignment="0" applyProtection="0">
      <alignment vertical="center"/>
    </xf>
    <xf numFmtId="0" fontId="0" fillId="0" borderId="0"/>
    <xf numFmtId="0" fontId="44" fillId="10" borderId="0" applyNumberFormat="0" applyBorder="0" applyAlignment="0" applyProtection="0"/>
    <xf numFmtId="0" fontId="0" fillId="0" borderId="0">
      <alignment vertical="center"/>
    </xf>
    <xf numFmtId="0" fontId="17" fillId="10" borderId="0" applyNumberFormat="0" applyBorder="0" applyAlignment="0" applyProtection="0">
      <alignment vertical="center"/>
    </xf>
    <xf numFmtId="0" fontId="14"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8" fillId="0" borderId="0" applyNumberFormat="0" applyFill="0" applyBorder="0" applyAlignment="0" applyProtection="0">
      <alignment vertical="top"/>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applyNumberForma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8" fillId="9" borderId="0" applyNumberFormat="0" applyBorder="0" applyAlignment="0" applyProtection="0">
      <alignment vertical="center"/>
    </xf>
    <xf numFmtId="0" fontId="44" fillId="9" borderId="0" applyNumberFormat="0" applyBorder="0" applyAlignment="0" applyProtection="0">
      <alignment vertical="center"/>
    </xf>
    <xf numFmtId="0" fontId="17" fillId="10"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0" fillId="14" borderId="14" applyNumberFormat="0" applyFont="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80" fillId="19" borderId="20"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4" fillId="29" borderId="0" applyNumberFormat="0" applyBorder="0" applyAlignment="0" applyProtection="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29" borderId="0" applyNumberFormat="0" applyBorder="0" applyAlignment="0" applyProtection="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23" fillId="3" borderId="13" applyNumberFormat="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44" fillId="29" borderId="0" applyNumberFormat="0" applyBorder="0" applyAlignment="0" applyProtection="0"/>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38" fontId="85" fillId="0" borderId="0" applyFont="0" applyFill="0" applyBorder="0" applyAlignment="0" applyProtection="0"/>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44" fillId="29" borderId="0" applyNumberFormat="0" applyBorder="0" applyAlignment="0" applyProtection="0"/>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44" fillId="29" borderId="0" applyNumberFormat="0" applyBorder="0" applyAlignment="0" applyProtection="0"/>
    <xf numFmtId="0" fontId="44" fillId="29" borderId="0" applyNumberFormat="0" applyBorder="0" applyAlignment="0" applyProtection="0"/>
    <xf numFmtId="0" fontId="17" fillId="10" borderId="0" applyNumberFormat="0" applyBorder="0" applyAlignment="0" applyProtection="0">
      <alignment vertical="center"/>
    </xf>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29" borderId="0" applyNumberFormat="0" applyBorder="0" applyAlignment="0" applyProtection="0"/>
    <xf numFmtId="0" fontId="17" fillId="10" borderId="0" applyNumberFormat="0" applyBorder="0" applyAlignment="0" applyProtection="0">
      <alignment vertical="center"/>
    </xf>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5" fillId="3" borderId="13"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44" fillId="29" borderId="0" applyNumberFormat="0" applyBorder="0" applyAlignment="0" applyProtection="0"/>
    <xf numFmtId="0" fontId="80" fillId="19" borderId="20" applyNumberFormat="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7" fillId="4"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4" fillId="9" borderId="0" applyNumberFormat="0" applyBorder="0" applyAlignment="0" applyProtection="0">
      <alignment vertical="center"/>
    </xf>
    <xf numFmtId="0" fontId="17" fillId="10" borderId="0" applyNumberFormat="0" applyBorder="0" applyAlignment="0" applyProtection="0">
      <alignment vertical="center"/>
    </xf>
    <xf numFmtId="0" fontId="44" fillId="9"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8"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8" fillId="10" borderId="0" applyNumberFormat="0" applyBorder="0" applyAlignment="0" applyProtection="0">
      <alignment vertical="center"/>
    </xf>
    <xf numFmtId="0" fontId="44"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29"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22" fillId="27" borderId="0" applyNumberFormat="0" applyBorder="0" applyAlignment="0" applyProtection="0">
      <alignment vertical="center"/>
    </xf>
    <xf numFmtId="0" fontId="17" fillId="10" borderId="0" applyNumberFormat="0" applyBorder="0" applyAlignment="0" applyProtection="0">
      <alignment vertical="center"/>
    </xf>
    <xf numFmtId="0" fontId="35" fillId="2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9" borderId="0" applyNumberFormat="0" applyBorder="0" applyAlignment="0" applyProtection="0">
      <alignment vertical="center"/>
    </xf>
    <xf numFmtId="0" fontId="93" fillId="10" borderId="0" applyNumberFormat="0" applyBorder="0" applyAlignment="0" applyProtection="0">
      <alignment vertical="center"/>
    </xf>
    <xf numFmtId="0" fontId="0" fillId="0" borderId="0"/>
    <xf numFmtId="0" fontId="93" fillId="10" borderId="0" applyNumberFormat="0" applyBorder="0" applyAlignment="0" applyProtection="0">
      <alignment vertical="center"/>
    </xf>
    <xf numFmtId="0" fontId="17" fillId="10" borderId="0" applyNumberFormat="0" applyBorder="0" applyAlignment="0" applyProtection="0">
      <alignment vertical="center"/>
    </xf>
    <xf numFmtId="0" fontId="93" fillId="10" borderId="0" applyNumberFormat="0" applyBorder="0" applyAlignment="0" applyProtection="0">
      <alignment vertical="center"/>
    </xf>
    <xf numFmtId="0" fontId="93" fillId="10" borderId="0" applyNumberFormat="0" applyBorder="0" applyAlignment="0" applyProtection="0">
      <alignment vertical="center"/>
    </xf>
    <xf numFmtId="0" fontId="93" fillId="10" borderId="0" applyNumberFormat="0" applyBorder="0" applyAlignment="0" applyProtection="0">
      <alignment vertical="center"/>
    </xf>
    <xf numFmtId="0" fontId="70" fillId="10" borderId="0" applyNumberFormat="0" applyBorder="0" applyAlignment="0" applyProtection="0">
      <alignment vertical="center"/>
    </xf>
    <xf numFmtId="0" fontId="93"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7" fillId="2" borderId="19"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84" fontId="43" fillId="0" borderId="0" applyFon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2" fillId="26" borderId="0" applyNumberFormat="0" applyBorder="0" applyAlignment="0" applyProtection="0">
      <alignment vertical="center"/>
    </xf>
    <xf numFmtId="0" fontId="17" fillId="10" borderId="0" applyNumberFormat="0" applyBorder="0" applyAlignment="0" applyProtection="0">
      <alignment vertical="center"/>
    </xf>
    <xf numFmtId="0" fontId="0" fillId="14" borderId="14" applyNumberFormat="0" applyFon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9" fillId="11" borderId="13"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1" fillId="0" borderId="0" applyNumberFormat="0" applyFill="0" applyBorder="0" applyAlignment="0" applyProtection="0">
      <alignment vertical="center"/>
    </xf>
    <xf numFmtId="0" fontId="62"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3" fillId="0" borderId="0" applyFon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14" borderId="14" applyNumberFormat="0" applyFon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43" fontId="83" fillId="0" borderId="0" applyFon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53" fillId="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54" fillId="11" borderId="13"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44" fillId="10" borderId="0" applyNumberFormat="0" applyBorder="0" applyAlignment="0" applyProtection="0"/>
    <xf numFmtId="0" fontId="44" fillId="10" borderId="0" applyNumberFormat="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35" fillId="22"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2" fillId="1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5"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7" fillId="3" borderId="19"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7" fillId="3" borderId="19"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8" fillId="0" borderId="21"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77" fontId="38" fillId="0" borderId="0">
      <protection locked="0"/>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7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5"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78" fillId="0" borderId="25" applyNumberFormat="0" applyFill="0" applyAlignment="0" applyProtection="0">
      <alignment vertical="center"/>
    </xf>
    <xf numFmtId="177" fontId="32" fillId="0" borderId="0">
      <protection locked="0"/>
    </xf>
    <xf numFmtId="0" fontId="45" fillId="3" borderId="13" applyNumberFormat="0" applyAlignment="0" applyProtection="0">
      <alignment vertical="center"/>
    </xf>
    <xf numFmtId="0" fontId="45" fillId="3" borderId="13" applyNumberFormat="0" applyAlignment="0" applyProtection="0">
      <alignment vertical="center"/>
    </xf>
    <xf numFmtId="0" fontId="45" fillId="3" borderId="13" applyNumberFormat="0" applyAlignment="0" applyProtection="0">
      <alignment vertical="center"/>
    </xf>
    <xf numFmtId="0" fontId="80" fillId="19" borderId="20" applyNumberFormat="0" applyAlignment="0" applyProtection="0">
      <alignment vertical="center"/>
    </xf>
    <xf numFmtId="0" fontId="25" fillId="26" borderId="0" applyNumberFormat="0" applyBorder="0" applyAlignment="0" applyProtection="0">
      <alignment vertical="center"/>
    </xf>
    <xf numFmtId="0" fontId="73" fillId="19" borderId="20" applyNumberFormat="0" applyAlignment="0" applyProtection="0">
      <alignment vertical="center"/>
    </xf>
    <xf numFmtId="177" fontId="15" fillId="0" borderId="0">
      <protection locked="0"/>
    </xf>
    <xf numFmtId="0" fontId="80" fillId="19" borderId="20" applyNumberFormat="0" applyAlignment="0" applyProtection="0">
      <alignment vertical="center"/>
    </xf>
    <xf numFmtId="0" fontId="59" fillId="19" borderId="20" applyNumberFormat="0" applyAlignment="0" applyProtection="0">
      <alignment vertical="center"/>
    </xf>
    <xf numFmtId="0" fontId="75" fillId="0" borderId="0" applyNumberForma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27" fillId="0" borderId="15" applyNumberFormat="0" applyFill="0" applyAlignment="0" applyProtection="0">
      <alignment vertical="center"/>
    </xf>
    <xf numFmtId="178" fontId="43" fillId="0" borderId="0" applyFont="0" applyFill="0" applyBorder="0" applyAlignment="0" applyProtection="0"/>
    <xf numFmtId="187" fontId="43" fillId="0" borderId="0" applyFont="0" applyFill="0" applyBorder="0" applyAlignment="0" applyProtection="0"/>
    <xf numFmtId="177" fontId="29" fillId="0" borderId="0">
      <protection locked="0"/>
    </xf>
    <xf numFmtId="177" fontId="29" fillId="0" borderId="0">
      <protection locked="0"/>
    </xf>
    <xf numFmtId="177" fontId="29" fillId="0" borderId="0">
      <protection locked="0"/>
    </xf>
    <xf numFmtId="177" fontId="29" fillId="0" borderId="0">
      <protection locked="0"/>
    </xf>
    <xf numFmtId="177" fontId="29" fillId="0" borderId="0">
      <protection locked="0"/>
    </xf>
    <xf numFmtId="177" fontId="32" fillId="0" borderId="0">
      <protection locked="0"/>
    </xf>
    <xf numFmtId="43" fontId="0" fillId="0" borderId="0" applyFont="0" applyFill="0" applyBorder="0" applyAlignment="0" applyProtection="0"/>
    <xf numFmtId="43" fontId="14" fillId="0" borderId="0" applyFont="0" applyFill="0" applyBorder="0" applyAlignment="0" applyProtection="0">
      <alignment vertical="center"/>
    </xf>
    <xf numFmtId="43" fontId="0" fillId="0" borderId="0" applyFont="0" applyFill="0" applyBorder="0" applyAlignment="0" applyProtection="0"/>
    <xf numFmtId="0" fontId="84" fillId="38" borderId="0" applyNumberFormat="0" applyBorder="0" applyAlignment="0" applyProtection="0"/>
    <xf numFmtId="0" fontId="84" fillId="37" borderId="0" applyNumberFormat="0" applyBorder="0" applyAlignment="0" applyProtection="0"/>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35" fillId="1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5" fillId="22" borderId="0" applyNumberFormat="0" applyBorder="0" applyAlignment="0" applyProtection="0">
      <alignment vertical="center"/>
    </xf>
    <xf numFmtId="0" fontId="22" fillId="26" borderId="0" applyNumberFormat="0" applyBorder="0" applyAlignment="0" applyProtection="0">
      <alignment vertical="center"/>
    </xf>
    <xf numFmtId="0" fontId="22" fillId="17" borderId="0" applyNumberFormat="0" applyBorder="0" applyAlignment="0" applyProtection="0">
      <alignment vertical="center"/>
    </xf>
    <xf numFmtId="0" fontId="22" fillId="33" borderId="0" applyNumberFormat="0" applyBorder="0" applyAlignment="0" applyProtection="0">
      <alignment vertical="center"/>
    </xf>
    <xf numFmtId="0" fontId="25" fillId="17" borderId="0" applyNumberFormat="0" applyBorder="0" applyAlignment="0" applyProtection="0">
      <alignment vertical="center"/>
    </xf>
    <xf numFmtId="0" fontId="22" fillId="12" borderId="0" applyNumberFormat="0" applyBorder="0" applyAlignment="0" applyProtection="0">
      <alignment vertical="center"/>
    </xf>
    <xf numFmtId="0" fontId="25" fillId="12"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5" fillId="27"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67" fillId="3" borderId="19" applyNumberFormat="0" applyAlignment="0" applyProtection="0">
      <alignment vertical="center"/>
    </xf>
    <xf numFmtId="0" fontId="67" fillId="2" borderId="19" applyNumberFormat="0" applyAlignment="0" applyProtection="0">
      <alignment vertical="center"/>
    </xf>
    <xf numFmtId="0" fontId="58" fillId="3" borderId="19" applyNumberFormat="0" applyAlignment="0" applyProtection="0">
      <alignment vertical="center"/>
    </xf>
    <xf numFmtId="0" fontId="49" fillId="11" borderId="13" applyNumberFormat="0" applyAlignment="0" applyProtection="0">
      <alignment vertical="center"/>
    </xf>
    <xf numFmtId="0" fontId="49" fillId="11" borderId="13" applyNumberFormat="0" applyAlignment="0" applyProtection="0">
      <alignment vertical="center"/>
    </xf>
    <xf numFmtId="0" fontId="49" fillId="11" borderId="13" applyNumberFormat="0" applyAlignment="0" applyProtection="0">
      <alignment vertical="center"/>
    </xf>
    <xf numFmtId="0" fontId="49" fillId="11" borderId="13" applyNumberFormat="0" applyAlignment="0" applyProtection="0">
      <alignment vertical="center"/>
    </xf>
    <xf numFmtId="0" fontId="49" fillId="11" borderId="13" applyNumberFormat="0" applyAlignment="0" applyProtection="0">
      <alignment vertical="center"/>
    </xf>
    <xf numFmtId="1" fontId="89" fillId="0" borderId="4">
      <alignment vertical="center"/>
      <protection locked="0"/>
    </xf>
    <xf numFmtId="0" fontId="88" fillId="0" borderId="0"/>
    <xf numFmtId="182" fontId="89" fillId="0" borderId="4">
      <alignment vertical="center"/>
      <protection locked="0"/>
    </xf>
    <xf numFmtId="0" fontId="37" fillId="0" borderId="0"/>
    <xf numFmtId="0" fontId="22" fillId="12" borderId="0" applyNumberFormat="0" applyBorder="0" applyAlignment="0" applyProtection="0">
      <alignment vertical="center"/>
    </xf>
    <xf numFmtId="0" fontId="22" fillId="27" borderId="0" applyNumberFormat="0" applyBorder="0" applyAlignment="0" applyProtection="0">
      <alignment vertical="center"/>
    </xf>
    <xf numFmtId="0" fontId="0" fillId="14" borderId="14" applyNumberFormat="0" applyFont="0" applyAlignment="0" applyProtection="0">
      <alignment vertical="center"/>
    </xf>
    <xf numFmtId="0" fontId="0" fillId="14" borderId="14" applyNumberFormat="0" applyFont="0" applyAlignment="0" applyProtection="0">
      <alignment vertical="center"/>
    </xf>
    <xf numFmtId="0" fontId="0" fillId="14" borderId="14" applyNumberFormat="0" applyFont="0" applyAlignment="0" applyProtection="0">
      <alignment vertical="center"/>
    </xf>
    <xf numFmtId="40" fontId="85" fillId="0" borderId="0" applyFont="0" applyFill="0" applyBorder="0" applyAlignment="0" applyProtection="0"/>
    <xf numFmtId="0" fontId="90" fillId="0" borderId="0"/>
    <xf numFmtId="0" fontId="0" fillId="0" borderId="0"/>
    <xf numFmtId="0" fontId="0" fillId="0" borderId="0"/>
    <xf numFmtId="0" fontId="0" fillId="0" borderId="0"/>
    <xf numFmtId="0" fontId="0" fillId="0" borderId="0"/>
  </cellStyleXfs>
  <cellXfs count="106">
    <xf numFmtId="0" fontId="0" fillId="0" borderId="0" xfId="0"/>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3" xfId="0" applyFont="1" applyFill="1" applyBorder="1" applyAlignment="1">
      <alignment horizontal="right" vertic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xf>
    <xf numFmtId="191" fontId="4" fillId="0" borderId="4" xfId="0" applyNumberFormat="1" applyFont="1" applyFill="1" applyBorder="1" applyAlignment="1">
      <alignment horizontal="right" vertical="center"/>
    </xf>
    <xf numFmtId="0" fontId="4" fillId="0" borderId="4" xfId="0" applyFont="1" applyFill="1" applyBorder="1" applyAlignment="1">
      <alignment vertical="center"/>
    </xf>
    <xf numFmtId="191" fontId="4" fillId="0" borderId="4" xfId="0" applyNumberFormat="1" applyFont="1" applyFill="1" applyBorder="1" applyAlignment="1">
      <alignment vertical="center"/>
    </xf>
    <xf numFmtId="0" fontId="0" fillId="0" borderId="0" xfId="2700" applyFont="1">
      <alignment vertical="center"/>
    </xf>
    <xf numFmtId="0" fontId="5" fillId="0" borderId="0" xfId="2700" applyFont="1">
      <alignment vertical="center"/>
    </xf>
    <xf numFmtId="0" fontId="0" fillId="0" borderId="0" xfId="2700" applyFont="1" applyFill="1">
      <alignment vertical="center"/>
    </xf>
    <xf numFmtId="0" fontId="6" fillId="0" borderId="0" xfId="2700" applyFont="1" applyAlignment="1">
      <alignment horizontal="center" vertical="center"/>
    </xf>
    <xf numFmtId="0" fontId="7"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xf>
    <xf numFmtId="3" fontId="7" fillId="0" borderId="4" xfId="0" applyNumberFormat="1" applyFont="1" applyFill="1" applyBorder="1" applyAlignment="1" applyProtection="1">
      <alignment horizontal="right" vertical="center"/>
    </xf>
    <xf numFmtId="0" fontId="8" fillId="0" borderId="0" xfId="2700" applyFont="1" applyAlignment="1">
      <alignment horizontal="center" vertical="center"/>
    </xf>
    <xf numFmtId="0" fontId="0" fillId="0" borderId="0" xfId="2700" applyFont="1" applyFill="1" applyAlignment="1">
      <alignment horizontal="right" vertical="center"/>
    </xf>
    <xf numFmtId="0" fontId="0" fillId="0" borderId="0" xfId="2700" applyFont="1" applyFill="1" applyAlignment="1">
      <alignment horizontal="center" vertical="center"/>
    </xf>
    <xf numFmtId="0" fontId="0" fillId="0" borderId="0" xfId="0" applyFont="1" applyFill="1"/>
    <xf numFmtId="0" fontId="0" fillId="0" borderId="0" xfId="0" applyFill="1"/>
    <xf numFmtId="0" fontId="9"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right" vertical="center"/>
    </xf>
    <xf numFmtId="0" fontId="7" fillId="0" borderId="2" xfId="0" applyNumberFormat="1" applyFont="1" applyFill="1" applyBorder="1" applyAlignment="1" applyProtection="1">
      <alignment horizontal="right" vertical="center"/>
    </xf>
    <xf numFmtId="0" fontId="7" fillId="0" borderId="1"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right" vertical="center"/>
    </xf>
    <xf numFmtId="3" fontId="0" fillId="0" borderId="0" xfId="0" applyNumberFormat="1" applyFont="1" applyFill="1" applyAlignment="1" applyProtection="1">
      <alignment horizontal="right" vertical="center" wrapText="1"/>
    </xf>
    <xf numFmtId="3" fontId="10" fillId="0" borderId="0" xfId="0" applyNumberFormat="1" applyFont="1" applyFill="1" applyAlignment="1" applyProtection="1">
      <alignment horizontal="right" vertical="center" wrapText="1"/>
    </xf>
    <xf numFmtId="0" fontId="0" fillId="0" borderId="0" xfId="0" applyAlignment="1">
      <alignment wrapText="1"/>
    </xf>
    <xf numFmtId="0" fontId="0" fillId="0" borderId="0" xfId="0" applyFill="1" applyAlignment="1">
      <alignment wrapText="1"/>
    </xf>
    <xf numFmtId="3" fontId="11" fillId="2" borderId="0" xfId="0" applyNumberFormat="1" applyFont="1" applyFill="1" applyAlignment="1" applyProtection="1">
      <alignment horizontal="center" vertical="center" wrapText="1"/>
    </xf>
    <xf numFmtId="3" fontId="0" fillId="2" borderId="0" xfId="0" applyNumberFormat="1" applyFont="1" applyFill="1" applyAlignment="1" applyProtection="1">
      <alignment horizontal="center" vertical="center" wrapText="1"/>
    </xf>
    <xf numFmtId="3" fontId="0" fillId="0" borderId="2" xfId="0" applyNumberFormat="1" applyFont="1" applyFill="1" applyBorder="1" applyAlignment="1" applyProtection="1">
      <alignment horizontal="center" vertical="center" wrapText="1"/>
    </xf>
    <xf numFmtId="192" fontId="10" fillId="0" borderId="0" xfId="0" applyNumberFormat="1" applyFont="1" applyFill="1" applyAlignment="1" applyProtection="1">
      <alignment horizontal="right" vertical="center" wrapText="1"/>
    </xf>
    <xf numFmtId="3" fontId="11" fillId="2" borderId="0" xfId="0" applyNumberFormat="1" applyFont="1" applyFill="1" applyAlignment="1" applyProtection="1">
      <alignment vertical="center" wrapText="1"/>
    </xf>
    <xf numFmtId="3" fontId="0" fillId="2" borderId="0" xfId="0" applyNumberFormat="1" applyFont="1" applyFill="1" applyAlignment="1" applyProtection="1">
      <alignment vertical="center" wrapText="1"/>
    </xf>
    <xf numFmtId="3" fontId="0" fillId="2" borderId="2" xfId="0" applyNumberFormat="1" applyFont="1" applyFill="1" applyBorder="1" applyAlignment="1" applyProtection="1">
      <alignment vertical="center" wrapText="1"/>
    </xf>
    <xf numFmtId="3" fontId="0" fillId="2" borderId="0" xfId="0" applyNumberFormat="1" applyFont="1" applyFill="1" applyBorder="1" applyAlignment="1" applyProtection="1">
      <alignment vertical="center" wrapText="1"/>
    </xf>
    <xf numFmtId="3" fontId="10" fillId="0" borderId="0" xfId="0" applyNumberFormat="1"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wrapText="1"/>
    </xf>
    <xf numFmtId="193" fontId="10" fillId="0" borderId="0" xfId="0" applyNumberFormat="1" applyFont="1" applyFill="1" applyBorder="1" applyAlignment="1" applyProtection="1">
      <alignment horizontal="right" vertical="center" wrapText="1"/>
    </xf>
    <xf numFmtId="193" fontId="0" fillId="0" borderId="0" xfId="0" applyNumberFormat="1" applyFont="1" applyFill="1" applyBorder="1" applyAlignment="1" applyProtection="1">
      <alignment horizontal="right" vertical="center" wrapText="1"/>
    </xf>
    <xf numFmtId="3" fontId="10" fillId="0" borderId="0" xfId="0" applyNumberFormat="1" applyFont="1" applyFill="1" applyBorder="1" applyAlignment="1" applyProtection="1">
      <alignment horizontal="right" vertical="center" wrapText="1"/>
    </xf>
    <xf numFmtId="3" fontId="0" fillId="0" borderId="0" xfId="0" applyNumberFormat="1" applyBorder="1" applyAlignment="1">
      <alignment wrapText="1"/>
    </xf>
    <xf numFmtId="0" fontId="9" fillId="0" borderId="0" xfId="3587" applyNumberFormat="1" applyFont="1" applyFill="1" applyAlignment="1" applyProtection="1">
      <alignment horizontal="center" vertical="center"/>
    </xf>
    <xf numFmtId="0" fontId="7" fillId="0" borderId="0" xfId="3587" applyNumberFormat="1" applyFont="1" applyFill="1" applyAlignment="1" applyProtection="1">
      <alignment horizontal="right" vertical="center"/>
    </xf>
    <xf numFmtId="0" fontId="7" fillId="3" borderId="4" xfId="3587" applyNumberFormat="1" applyFont="1" applyFill="1" applyBorder="1" applyAlignment="1" applyProtection="1">
      <alignment horizontal="center" vertical="center"/>
    </xf>
    <xf numFmtId="0" fontId="7" fillId="3" borderId="4" xfId="3587" applyNumberFormat="1" applyFont="1" applyFill="1" applyBorder="1" applyAlignment="1" applyProtection="1">
      <alignment horizontal="left" vertical="center"/>
    </xf>
    <xf numFmtId="3" fontId="7" fillId="4" borderId="4" xfId="3587" applyNumberFormat="1" applyFont="1" applyFill="1" applyBorder="1" applyAlignment="1" applyProtection="1">
      <alignment horizontal="right" vertical="center"/>
    </xf>
    <xf numFmtId="3" fontId="7" fillId="3" borderId="4" xfId="3587" applyNumberFormat="1" applyFont="1" applyFill="1" applyBorder="1" applyAlignment="1" applyProtection="1">
      <alignment horizontal="right" vertical="center"/>
    </xf>
    <xf numFmtId="0" fontId="12" fillId="3" borderId="4" xfId="0" applyNumberFormat="1" applyFont="1" applyFill="1" applyBorder="1" applyAlignment="1" applyProtection="1">
      <alignment horizontal="center" vertical="center"/>
    </xf>
    <xf numFmtId="0" fontId="7" fillId="3" borderId="4" xfId="0" applyNumberFormat="1" applyFont="1" applyFill="1" applyBorder="1" applyAlignment="1" applyProtection="1">
      <alignment vertical="center"/>
    </xf>
    <xf numFmtId="3" fontId="7" fillId="4" borderId="4" xfId="0" applyNumberFormat="1" applyFont="1" applyFill="1" applyBorder="1" applyAlignment="1" applyProtection="1">
      <alignment horizontal="right" vertical="center"/>
    </xf>
    <xf numFmtId="3" fontId="7" fillId="5" borderId="4" xfId="0" applyNumberFormat="1" applyFont="1" applyFill="1" applyBorder="1" applyAlignment="1" applyProtection="1">
      <alignment horizontal="right" vertical="center"/>
    </xf>
    <xf numFmtId="3" fontId="7" fillId="6" borderId="4" xfId="0" applyNumberFormat="1" applyFont="1" applyFill="1" applyBorder="1" applyAlignment="1" applyProtection="1">
      <alignment horizontal="right" vertical="center"/>
    </xf>
    <xf numFmtId="0" fontId="7" fillId="3" borderId="4" xfId="0" applyNumberFormat="1" applyFont="1" applyFill="1" applyBorder="1" applyAlignment="1" applyProtection="1">
      <alignment horizontal="right" vertical="center"/>
    </xf>
    <xf numFmtId="3" fontId="7" fillId="7" borderId="4" xfId="0" applyNumberFormat="1" applyFont="1" applyFill="1" applyBorder="1" applyAlignment="1" applyProtection="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12" fillId="3" borderId="4" xfId="0" applyNumberFormat="1" applyFont="1" applyFill="1" applyBorder="1" applyAlignment="1" applyProtection="1">
      <alignment horizontal="left" vertical="center"/>
    </xf>
    <xf numFmtId="0" fontId="7" fillId="3" borderId="4" xfId="0" applyNumberFormat="1" applyFont="1" applyFill="1" applyBorder="1" applyAlignment="1" applyProtection="1">
      <alignment horizontal="left" vertical="center"/>
    </xf>
    <xf numFmtId="0" fontId="12" fillId="3" borderId="4" xfId="0" applyNumberFormat="1" applyFont="1" applyFill="1" applyBorder="1" applyAlignment="1" applyProtection="1">
      <alignment vertical="center"/>
    </xf>
    <xf numFmtId="0" fontId="9" fillId="0" borderId="0" xfId="3037" applyNumberFormat="1" applyFont="1" applyFill="1" applyAlignment="1" applyProtection="1">
      <alignment horizontal="center" vertical="center"/>
    </xf>
    <xf numFmtId="0" fontId="7" fillId="0" borderId="0" xfId="3037" applyNumberFormat="1" applyFont="1" applyFill="1" applyAlignment="1" applyProtection="1">
      <alignment horizontal="right" vertical="center"/>
    </xf>
    <xf numFmtId="0" fontId="7" fillId="0" borderId="4" xfId="3037" applyNumberFormat="1" applyFont="1" applyFill="1" applyBorder="1" applyAlignment="1" applyProtection="1">
      <alignment horizontal="center" vertical="center"/>
    </xf>
    <xf numFmtId="0" fontId="7" fillId="0" borderId="4" xfId="3037" applyNumberFormat="1" applyFont="1" applyFill="1" applyBorder="1" applyAlignment="1" applyProtection="1">
      <alignment horizontal="left" vertical="center"/>
    </xf>
    <xf numFmtId="3" fontId="7" fillId="0" borderId="4" xfId="3037" applyNumberFormat="1" applyFont="1" applyFill="1" applyBorder="1" applyAlignment="1" applyProtection="1">
      <alignment horizontal="right" vertical="center"/>
    </xf>
    <xf numFmtId="0" fontId="9" fillId="0" borderId="0" xfId="2260" applyNumberFormat="1" applyFont="1" applyFill="1" applyAlignment="1" applyProtection="1">
      <alignment horizontal="center" vertical="center"/>
    </xf>
    <xf numFmtId="3" fontId="7" fillId="3" borderId="4" xfId="0" applyNumberFormat="1" applyFont="1" applyFill="1" applyBorder="1" applyAlignment="1" applyProtection="1">
      <alignment horizontal="right" vertical="center"/>
    </xf>
    <xf numFmtId="0" fontId="12" fillId="3" borderId="8" xfId="0" applyNumberFormat="1" applyFont="1" applyFill="1" applyBorder="1" applyAlignment="1" applyProtection="1">
      <alignment horizontal="center" vertical="center"/>
    </xf>
    <xf numFmtId="0" fontId="9" fillId="0" borderId="0" xfId="0" applyFont="1" applyFill="1" applyAlignment="1">
      <alignment horizontal="center" vertical="center"/>
    </xf>
    <xf numFmtId="0" fontId="7" fillId="0" borderId="0" xfId="2259" applyNumberFormat="1" applyFont="1" applyFill="1" applyAlignment="1" applyProtection="1">
      <alignment horizontal="right" vertical="center"/>
    </xf>
    <xf numFmtId="0" fontId="7" fillId="0" borderId="2" xfId="2259" applyNumberFormat="1" applyFont="1" applyFill="1" applyBorder="1" applyAlignment="1" applyProtection="1">
      <alignment horizontal="right" vertical="center"/>
    </xf>
    <xf numFmtId="0" fontId="12" fillId="0" borderId="4" xfId="3589" applyNumberFormat="1" applyFont="1" applyFill="1" applyBorder="1" applyAlignment="1" applyProtection="1">
      <alignment horizontal="center" vertical="center"/>
    </xf>
    <xf numFmtId="0" fontId="7" fillId="0" borderId="4" xfId="3589" applyNumberFormat="1" applyFont="1" applyFill="1" applyBorder="1" applyAlignment="1" applyProtection="1">
      <alignment vertical="center"/>
    </xf>
    <xf numFmtId="3" fontId="7" fillId="0" borderId="4" xfId="3589" applyNumberFormat="1" applyFont="1" applyFill="1" applyBorder="1" applyAlignment="1" applyProtection="1">
      <alignment horizontal="right" vertical="center"/>
    </xf>
    <xf numFmtId="0" fontId="7" fillId="0" borderId="4" xfId="3589" applyNumberFormat="1" applyFont="1" applyFill="1" applyBorder="1" applyAlignment="1" applyProtection="1">
      <alignment horizontal="center" vertical="center"/>
    </xf>
    <xf numFmtId="0" fontId="11" fillId="0" borderId="0" xfId="0" applyFont="1" applyAlignment="1">
      <alignment horizontal="center"/>
    </xf>
    <xf numFmtId="0" fontId="0" fillId="0" borderId="0" xfId="0" applyAlignment="1">
      <alignment horizontal="center"/>
    </xf>
    <xf numFmtId="0" fontId="7" fillId="3" borderId="6" xfId="0" applyNumberFormat="1" applyFont="1" applyFill="1" applyBorder="1" applyAlignment="1" applyProtection="1">
      <alignment horizontal="left" vertical="center"/>
    </xf>
    <xf numFmtId="0" fontId="12" fillId="3" borderId="9" xfId="0" applyNumberFormat="1" applyFont="1" applyFill="1" applyBorder="1" applyAlignment="1" applyProtection="1">
      <alignment horizontal="left" vertical="center"/>
    </xf>
    <xf numFmtId="4" fontId="7" fillId="4" borderId="4" xfId="0" applyNumberFormat="1" applyFont="1" applyFill="1" applyBorder="1" applyAlignment="1" applyProtection="1">
      <alignment horizontal="right" vertical="center"/>
    </xf>
    <xf numFmtId="0" fontId="7" fillId="3" borderId="9" xfId="0" applyNumberFormat="1" applyFont="1" applyFill="1" applyBorder="1" applyAlignment="1" applyProtection="1">
      <alignment horizontal="left" vertical="center"/>
    </xf>
    <xf numFmtId="4" fontId="7" fillId="7" borderId="4" xfId="0" applyNumberFormat="1" applyFont="1" applyFill="1" applyBorder="1" applyAlignment="1" applyProtection="1">
      <alignment horizontal="right" vertical="center"/>
    </xf>
    <xf numFmtId="4" fontId="7" fillId="7" borderId="8" xfId="0" applyNumberFormat="1" applyFont="1" applyFill="1" applyBorder="1" applyAlignment="1" applyProtection="1">
      <alignment horizontal="right" vertical="center"/>
    </xf>
    <xf numFmtId="4" fontId="7" fillId="7" borderId="5" xfId="0" applyNumberFormat="1" applyFont="1" applyFill="1" applyBorder="1" applyAlignment="1" applyProtection="1">
      <alignment horizontal="right" vertical="center"/>
    </xf>
    <xf numFmtId="4" fontId="7" fillId="3" borderId="4" xfId="0" applyNumberFormat="1" applyFont="1" applyFill="1" applyBorder="1" applyAlignment="1" applyProtection="1">
      <alignment horizontal="right" vertical="center"/>
    </xf>
    <xf numFmtId="0" fontId="7" fillId="3" borderId="9" xfId="0" applyNumberFormat="1" applyFont="1" applyFill="1" applyBorder="1" applyAlignment="1" applyProtection="1">
      <alignment vertical="center"/>
    </xf>
    <xf numFmtId="0" fontId="7" fillId="3" borderId="11" xfId="0" applyNumberFormat="1" applyFont="1" applyFill="1" applyBorder="1" applyAlignment="1" applyProtection="1">
      <alignment horizontal="left" vertical="center"/>
    </xf>
    <xf numFmtId="0" fontId="7" fillId="3" borderId="3" xfId="0" applyNumberFormat="1" applyFont="1" applyFill="1" applyBorder="1" applyAlignment="1" applyProtection="1">
      <alignment horizontal="left" vertical="center"/>
    </xf>
    <xf numFmtId="0" fontId="0" fillId="3" borderId="5" xfId="0" applyNumberFormat="1" applyFont="1" applyFill="1" applyBorder="1" applyAlignment="1" applyProtection="1"/>
    <xf numFmtId="4" fontId="7" fillId="3" borderId="4" xfId="0" applyNumberFormat="1" applyFont="1" applyFill="1" applyBorder="1" applyAlignment="1" applyProtection="1"/>
  </cellXfs>
  <cellStyles count="3590">
    <cellStyle name="常规" xfId="0" builtinId="0"/>
    <cellStyle name="差_gdp" xfId="1"/>
    <cellStyle name="货币[0]" xfId="2" builtinId="7"/>
    <cellStyle name="Input [yellow]" xfId="3"/>
    <cellStyle name="????" xfId="4"/>
    <cellStyle name="差_省电力2008年 工作表_2014省级收入及财力12.12（更新后）" xfId="5"/>
    <cellStyle name="??¨′" xfId="6"/>
    <cellStyle name="好_2007年收支情况及2008年收支预计表(汇总表)_2014省级收入及财力12.12（更新后）" xfId="7"/>
    <cellStyle name="货币" xfId="8" builtinId="4"/>
    <cellStyle name="Comma_04" xfId="9"/>
    <cellStyle name="差_14安徽_（空表）2018年上半年报告附表" xfId="10"/>
    <cellStyle name="差_市辖区测算20080510_不含人员经费系数_2014省级收入12.2（更新后）" xfId="11"/>
    <cellStyle name="60% - 着色 2" xfId="12"/>
    <cellStyle name="差_分县成本差异系数_不含人员经费系数_2014省级收入12.2（更新后）" xfId="13"/>
    <cellStyle name="差_云南省2008年转移支付测算——州市本级考核部分及政策性测算_（空表）2018年上半年报告附表" xfId="14"/>
    <cellStyle name="差_核定人数下发表_2014省级收入及财力12.12（更新后）" xfId="15"/>
    <cellStyle name="强调文字颜色 2 3 2" xfId="16"/>
    <cellStyle name="输入" xfId="17" builtinId="20"/>
    <cellStyle name="好_文体广播事业(按照总人口测算）—20080416_民生政策最低支出需求_（空表）2018年上半年报告附表" xfId="18"/>
    <cellStyle name="20% - 强调文字颜色 3" xfId="19" builtinId="38"/>
    <cellStyle name="好_省级明细_全省预算代编_2018年财政收支预算草案表格" xfId="20"/>
    <cellStyle name="千位分隔[0]" xfId="21" builtinId="6"/>
    <cellStyle name="Accent2 - 40%" xfId="22"/>
    <cellStyle name="40% - 强调文字颜色 3" xfId="23" builtinId="39"/>
    <cellStyle name="差" xfId="24" builtinId="27"/>
    <cellStyle name="好_省级明细_23 2" xfId="25"/>
    <cellStyle name="差_省级明细_副本1.2 2" xfId="26"/>
    <cellStyle name="千位分隔" xfId="27" builtinId="3"/>
    <cellStyle name="60% - 强调文字颜色 3" xfId="28" builtinId="40"/>
    <cellStyle name="超链接" xfId="29" builtinId="8"/>
    <cellStyle name="标题 2 3_1.3日 2017年预算草案 - 副本" xfId="30"/>
    <cellStyle name="60% - 强调文字颜色 6 3 2" xfId="31"/>
    <cellStyle name="好_附表_财力性转移支付2010年预算参考数_（空表）2018年上半年报告附表" xfId="32"/>
    <cellStyle name="Accent2 - 60%" xfId="33"/>
    <cellStyle name="Ç§î»[0]" xfId="34"/>
    <cellStyle name="差_教育(按照总人口测算）—20080416_不含人员经费系数_省级财力12.12" xfId="35"/>
    <cellStyle name="百_04-19" xfId="36"/>
    <cellStyle name="百分比" xfId="37" builtinId="5"/>
    <cellStyle name="已访问的超链接" xfId="38" builtinId="9"/>
    <cellStyle name="好_省级明细_Book1" xfId="39"/>
    <cellStyle name="注释" xfId="40" builtinId="10"/>
    <cellStyle name="货_NJ18-15" xfId="41"/>
    <cellStyle name="60% - 强调文字颜色 2 3" xfId="42"/>
    <cellStyle name="差_安徽 缺口县区测算(地方填报)1_财力性转移支付2010年预算参考数" xfId="43"/>
    <cellStyle name="百_NJ17-26" xfId="44"/>
    <cellStyle name="好_行政公检法测算_民生政策最低支出需求_（空表）2018年上半年报告附表" xfId="45"/>
    <cellStyle name="差_县区合并测算20080421_民生政策最低支出需求_2014省级收入12.2（更新后）" xfId="46"/>
    <cellStyle name="?¡ì?" xfId="47"/>
    <cellStyle name="60% - 强调文字颜色 2" xfId="48" builtinId="36"/>
    <cellStyle name="标题 4" xfId="49" builtinId="19"/>
    <cellStyle name="好_文体广播事业(按照总人口测算）—20080416_不含人员经费系数_（空表）2018年上半年报告附表" xfId="50"/>
    <cellStyle name="差_省级明细 2" xfId="51"/>
    <cellStyle name="?§??[" xfId="52"/>
    <cellStyle name="Comma 2" xfId="53"/>
    <cellStyle name="警告文本" xfId="54" builtinId="11"/>
    <cellStyle name="差_第五部分(才淼、饶永宏）_（空表）2018年上半年报告附表" xfId="55"/>
    <cellStyle name="40% - 强调文字颜色 5_（空表）20180121-2018年预算草案(1)" xfId="56"/>
    <cellStyle name="差_省级明细_全省预算代编 2" xfId="57"/>
    <cellStyle name="60% - 强调文字颜色 2 2 2" xfId="58"/>
    <cellStyle name="标题" xfId="59" builtinId="15"/>
    <cellStyle name="?§??·" xfId="60"/>
    <cellStyle name="60% - 强调文字颜色 4 2_（空表）2018年上半年报告附表" xfId="61"/>
    <cellStyle name="解释性文本" xfId="62" builtinId="53"/>
    <cellStyle name="标题 1" xfId="63" builtinId="16"/>
    <cellStyle name="差_测算结果汇总_财力性转移支付2010年预算参考数" xfId="64"/>
    <cellStyle name="标题 2" xfId="65" builtinId="17"/>
    <cellStyle name="差_农林水和城市维护标准支出20080505－县区合计_财力性转移支付2010年预算参考数" xfId="66"/>
    <cellStyle name="60% - 强调文字颜色 1" xfId="67" builtinId="32"/>
    <cellStyle name="标题 3" xfId="68" builtinId="18"/>
    <cellStyle name="60% - 强调文字颜色 4" xfId="69" builtinId="44"/>
    <cellStyle name="输出" xfId="70" builtinId="21"/>
    <cellStyle name="常规 10_（空表）2018年上半年报告附表" xfId="71"/>
    <cellStyle name="计算" xfId="72" builtinId="22"/>
    <cellStyle name="差_县区合并测算20080423(按照各省比重）_省级财力12.12" xfId="73"/>
    <cellStyle name="60% - 强调文字颜色 1 2_（空表）2018年上半年报告附表" xfId="74"/>
    <cellStyle name="Input" xfId="75"/>
    <cellStyle name="检查单元格" xfId="76" builtinId="23"/>
    <cellStyle name="好_复件 2012年地方财政公共预算分级平衡情况表_（空表）2018年上半年报告附表" xfId="77"/>
    <cellStyle name="差_河南 缺口县区测算(地方填报)_省级财力12.12" xfId="78"/>
    <cellStyle name="注释_（空表）20180121-2018年预算草案(1)" xfId="79"/>
    <cellStyle name="40% - 强调文字颜色 4 2" xfId="80"/>
    <cellStyle name="20% - 强调文字颜色 6" xfId="81" builtinId="50"/>
    <cellStyle name="强调文字颜色 2" xfId="82" builtinId="33"/>
    <cellStyle name="»õ±ò[0]" xfId="83"/>
    <cellStyle name="百_2005-19" xfId="84"/>
    <cellStyle name="好_县市旗测算-新科目（20080627）_县市旗测算-新科目（含人口规模效应）_财力性转移支付2010年预算参考数_（空表）2018年上半年报告附表" xfId="85"/>
    <cellStyle name="差_2012年省级平衡简表（用）_（空表）2018年上半年报告附表" xfId="86"/>
    <cellStyle name="百_NJ18-13" xfId="87"/>
    <cellStyle name="Currency [0]" xfId="88"/>
    <cellStyle name="百_NJ18-08" xfId="89"/>
    <cellStyle name="链接单元格" xfId="90" builtinId="24"/>
    <cellStyle name="差_文体广播事业(按照总人口测算）—20080416_2014省级收入及财力12.12（更新后）" xfId="91"/>
    <cellStyle name="汇总" xfId="92" builtinId="25"/>
    <cellStyle name="差_Book2" xfId="93"/>
    <cellStyle name="60% - 强调文字颜色 4 2 3" xfId="94"/>
    <cellStyle name="差_平邑_财力性转移支付2010年预算参考数" xfId="95"/>
    <cellStyle name="20% - 强调文字颜色 5_（空表）20180121-2018年预算草案(1)" xfId="96"/>
    <cellStyle name="好" xfId="97" builtinId="26"/>
    <cellStyle name="适中" xfId="98" builtinId="28"/>
    <cellStyle name="好_文体广播事业(按照总人口测算）—20080416_不含人员经费系数_财力性转移支付2010年预算参考数_（空表）2018年上半年报告附表" xfId="99"/>
    <cellStyle name="差_转移支付" xfId="100"/>
    <cellStyle name="20% - 强调文字颜色 3 3" xfId="101"/>
    <cellStyle name="好_全省基金收入" xfId="102"/>
    <cellStyle name="差_教育(按照总人口测算）—20080416_县市旗测算-新科目（含人口规模效应）_财力性转移支付2010年预算参考数" xfId="103"/>
    <cellStyle name="Heading 3" xfId="104"/>
    <cellStyle name="20% - 强调文字颜色 5" xfId="105" builtinId="46"/>
    <cellStyle name="差_市辖区测算-新科目（20080626）_不含人员经费系数_省级财力12.12" xfId="106"/>
    <cellStyle name="强调文字颜色 1" xfId="107" builtinId="29"/>
    <cellStyle name="差_行政（人员）_县市旗测算-新科目（含人口规模效应）" xfId="108"/>
    <cellStyle name="百_2005-18" xfId="109"/>
    <cellStyle name="百_NJ18-12" xfId="110"/>
    <cellStyle name="百_NJ18-07" xfId="111"/>
    <cellStyle name="20% - 强调文字颜色 1" xfId="112" builtinId="30"/>
    <cellStyle name="40% - 强调文字颜色 1" xfId="113" builtinId="31"/>
    <cellStyle name="差_县市旗测算-新科目（20080626）_不含人员经费系数" xfId="114"/>
    <cellStyle name="好_河南省----2009-05-21（补充数据）_2014省级收入及财力12.12（更新后）" xfId="115"/>
    <cellStyle name="差_2006年27重庆_2014省级收入及财力12.12（更新后）" xfId="116"/>
    <cellStyle name="40% - 强调文字颜色 4 3 2" xfId="117"/>
    <cellStyle name="20% - 强调文字颜色 2" xfId="118" builtinId="34"/>
    <cellStyle name="差_09黑龙江_（空表）2018年上半年报告附表" xfId="119"/>
    <cellStyle name="好_gdp" xfId="120"/>
    <cellStyle name="»õ±ò_10" xfId="121"/>
    <cellStyle name="40% - 强调文字颜色 2" xfId="122" builtinId="35"/>
    <cellStyle name="差_教育(按照总人口测算）—20080416_不含人员经费系数_财力性转移支付2010年预算参考数" xfId="123"/>
    <cellStyle name="百_NJ18-14" xfId="124"/>
    <cellStyle name="百_NJ18-09" xfId="125"/>
    <cellStyle name="强调文字颜色 3" xfId="126" builtinId="37"/>
    <cellStyle name="强调文字颜色 4" xfId="127" builtinId="41"/>
    <cellStyle name="???à" xfId="128"/>
    <cellStyle name="20% - 强调文字颜色 4" xfId="129" builtinId="42"/>
    <cellStyle name="好_2011年预算表格2010.12.9_2014省级收入及财力12.12（更新后）" xfId="130"/>
    <cellStyle name="计算 3" xfId="131"/>
    <cellStyle name="好_其他部门(按照总人口测算）—20080416_县市旗测算-新科目（含人口规模效应）_财力性转移支付2010年预算参考数" xfId="132"/>
    <cellStyle name="20% - 着色 1" xfId="133"/>
    <cellStyle name="40% - 强调文字颜色 4" xfId="134" builtinId="43"/>
    <cellStyle name="强调文字颜色 5" xfId="135" builtinId="45"/>
    <cellStyle name="差_行政公检法测算_县市旗测算-新科目（含人口规模效应）" xfId="136"/>
    <cellStyle name="40% - 强调文字颜色 5" xfId="137" builtinId="47"/>
    <cellStyle name="差_行政(燃修费)_民生政策最低支出需求" xfId="138"/>
    <cellStyle name="计算 4" xfId="139"/>
    <cellStyle name="20% - 着色 2" xfId="140"/>
    <cellStyle name="60% - 强调文字颜色 5" xfId="141" builtinId="48"/>
    <cellStyle name="强调文字颜色 6" xfId="142" builtinId="49"/>
    <cellStyle name="差_2_财力性转移支付2010年预算参考数" xfId="143"/>
    <cellStyle name="0,0&#13;&#10;NA&#13;&#10;" xfId="144"/>
    <cellStyle name="20% - 强调文字颜色 3 3 2" xfId="145"/>
    <cellStyle name="好_行政(燃修费)_县市旗测算-新科目（含人口规模效应）_（空表）2018年上半年报告附表" xfId="146"/>
    <cellStyle name="20% - 着色 3" xfId="147"/>
    <cellStyle name="60% - 强调文字颜色 5_（空表）20180121-2018年预算草案(1)" xfId="148"/>
    <cellStyle name="40% - 强调文字颜色 6" xfId="149" builtinId="51"/>
    <cellStyle name="60% - 强调文字颜色 6" xfId="150" builtinId="52"/>
    <cellStyle name="???§??" xfId="151"/>
    <cellStyle name="好_Book1_支出汇总" xfId="152"/>
    <cellStyle name="差_市辖区测算20080510_民生政策最低支出需求_（空表）2018年上半年报告附表" xfId="153"/>
    <cellStyle name="差_20河南(财政部2010年县级基本财力测算数据)_2014省级收入12.2（更新后）" xfId="154"/>
    <cellStyle name="差_2016-2017全省国资预算" xfId="155"/>
    <cellStyle name="??¨¬" xfId="156"/>
    <cellStyle name="??¨???" xfId="157"/>
    <cellStyle name="60% - 强调文字颜色 4 2" xfId="158"/>
    <cellStyle name="样式 1_20170103省级2017年预算情况表" xfId="159"/>
    <cellStyle name="Neutral" xfId="160"/>
    <cellStyle name="差_县市旗测算-新科目（20080626）_县市旗测算-新科目（含人口规模效应）_（空表）2018年上半年报告附表" xfId="161"/>
    <cellStyle name="??¡" xfId="162"/>
    <cellStyle name="好_河南省----2009-05-21（补充数据）_2017年预算草案（债务）" xfId="163"/>
    <cellStyle name="??¨" xfId="164"/>
    <cellStyle name="好_27重庆" xfId="165"/>
    <cellStyle name=" " xfId="166"/>
    <cellStyle name="??" xfId="167"/>
    <cellStyle name="???" xfId="168"/>
    <cellStyle name="差_县市旗测算-新科目（20080627）" xfId="169"/>
    <cellStyle name="差_市辖区测算20080510_不含人员经费系数_省级财力12.12" xfId="170"/>
    <cellStyle name="Accent3 - 60%" xfId="171"/>
    <cellStyle name="差_12滨州_2014省级收入12.2（更新后）" xfId="172"/>
    <cellStyle name="???¨" xfId="173"/>
    <cellStyle name="差_市辖区测算-新科目（20080626）_县市旗测算-新科目（含人口规模效应）_财力性转移支付2010年预算参考数_（空表）2018年上半年报告附表" xfId="174"/>
    <cellStyle name="差_省级明细_基金最新 2" xfId="175"/>
    <cellStyle name="差_城建部门" xfId="176"/>
    <cellStyle name="???¨¤" xfId="177"/>
    <cellStyle name="???à¨" xfId="178"/>
    <cellStyle name="好_省级明细_2016年预算草案1.13_支出汇总" xfId="179"/>
    <cellStyle name="百_03-17" xfId="180"/>
    <cellStyle name="好_分县成本差异系数_（空表）2018年上半年报告附表" xfId="181"/>
    <cellStyle name="??_NJ02-44" xfId="182"/>
    <cellStyle name="??¡à¨" xfId="183"/>
    <cellStyle name="3_05" xfId="184"/>
    <cellStyle name="差_云南 缺口县区测算(地方填报)_省级财力12.12" xfId="185"/>
    <cellStyle name="??¨¬???" xfId="186"/>
    <cellStyle name="差_河南省农村义务教育教师绩效工资测算表8-12_（空表）2018年上半年报告附表" xfId="187"/>
    <cellStyle name="差_20160105省级2016年预算情况表（最新）_基金汇总" xfId="188"/>
    <cellStyle name="_2005-17" xfId="189"/>
    <cellStyle name="差_基金安排表" xfId="190"/>
    <cellStyle name="40% - 强调文字颜色 4 2 2" xfId="191"/>
    <cellStyle name="归盒啦_95" xfId="192"/>
    <cellStyle name="??±" xfId="193"/>
    <cellStyle name="Linked Cell" xfId="194"/>
    <cellStyle name="差_一般预算支出口径剔除表_（空表）2018年上半年报告附表" xfId="195"/>
    <cellStyle name="差_河南省----2009-05-21（补充数据） 2" xfId="196"/>
    <cellStyle name="??±ò[" xfId="197"/>
    <cellStyle name="好_商品交易所2006--2008年税收" xfId="198"/>
    <cellStyle name="好_2011年预算表格2010.12.9" xfId="199"/>
    <cellStyle name="20% - 强调文字颜色 6 3_2018年财政收支预算草案表格" xfId="200"/>
    <cellStyle name="好_县区合并测算20080421_（空表）2018年上半年报告附表" xfId="201"/>
    <cellStyle name="??ì" xfId="202"/>
    <cellStyle name="ColLevel_1" xfId="203"/>
    <cellStyle name="Title" xfId="204"/>
    <cellStyle name="好_汇总表_省级财力12.12" xfId="205"/>
    <cellStyle name="差_成本差异系数（含人口规模）_财力性转移支付2010年预算参考数_（空表）2018年上半年报告附表" xfId="206"/>
    <cellStyle name="百_NJ17-22" xfId="207"/>
    <cellStyle name="??ì???" xfId="208"/>
    <cellStyle name="??ì??[" xfId="209"/>
    <cellStyle name="?¡ì??¡¤" xfId="210"/>
    <cellStyle name="好_文体广播事业(按照总人口测算）—20080416" xfId="211"/>
    <cellStyle name="好_财力差异计算表(不含非农业区)_2014省级收入12.2（更新后）" xfId="212"/>
    <cellStyle name="差_卫生(按照总人口测算）—20080416_不含人员经费系数_财力性转移支付2010年预算参考数_（空表）2018年上半年报告附表" xfId="213"/>
    <cellStyle name="20% - 强调文字颜色 6 2 2" xfId="214"/>
    <cellStyle name="40% - 强调文字颜色 4 4" xfId="215"/>
    <cellStyle name="?§" xfId="216"/>
    <cellStyle name="_2010.10.30" xfId="217"/>
    <cellStyle name="好_分析缺口率_2014省级收入12.2（更新后）" xfId="218"/>
    <cellStyle name="好_1_（空表）2018年上半年报告附表" xfId="219"/>
    <cellStyle name="?§?" xfId="220"/>
    <cellStyle name="差_Xl0000068_支出汇总" xfId="221"/>
    <cellStyle name="20% - 强调文字颜色 2 2 4" xfId="222"/>
    <cellStyle name="60% - 强调文字颜色 5 3_2018年财政收支预算草案表格" xfId="223"/>
    <cellStyle name="?§??" xfId="224"/>
    <cellStyle name="20% - 强调文字颜色 4 2 5" xfId="225"/>
    <cellStyle name="»õ±ò" xfId="226"/>
    <cellStyle name="好_缺口县区测算(按2007支出增长25%测算)_财力性转移支付2010年预算参考数_（空表）2018年上半年报告附表" xfId="227"/>
    <cellStyle name="差_Xl0000068" xfId="228"/>
    <cellStyle name="?§??[0" xfId="229"/>
    <cellStyle name="40% - 强调文字颜色 3 2 3" xfId="230"/>
    <cellStyle name="差_县市旗测算-新科目（20080626）_（空表）2018年上半年报告附表" xfId="231"/>
    <cellStyle name="?鹎%U龡&amp;H齲_x0001_C铣_x0014__x0007__x0001__x0001_" xfId="232"/>
    <cellStyle name="好_20 2007年河南结算单_2018年财政收支预算草案表格" xfId="233"/>
    <cellStyle name="_05" xfId="234"/>
    <cellStyle name="60% - 强调文字颜色 3 4" xfId="235"/>
    <cellStyle name="_1" xfId="236"/>
    <cellStyle name="好_11大理_（空表）2018年上半年报告附表" xfId="237"/>
    <cellStyle name="_13" xfId="238"/>
    <cellStyle name="60% - Accent1" xfId="239"/>
    <cellStyle name="差_行政（人员）_2014省级收入12.2（更新后）" xfId="240"/>
    <cellStyle name="标题 1 2" xfId="241"/>
    <cellStyle name="_13-19" xfId="242"/>
    <cellStyle name="60% - 着色 4" xfId="243"/>
    <cellStyle name="好_省级明细_23_基金汇总" xfId="244"/>
    <cellStyle name="差_省级明细_副本1.2_基金汇总" xfId="245"/>
    <cellStyle name="_13-19(1)" xfId="246"/>
    <cellStyle name="20% - 强调文字颜色 5 2_2018年财政收支预算草案表格" xfId="247"/>
    <cellStyle name="好_2009年财力测算情况11.19_（空表）2018年上半年报告附表" xfId="248"/>
    <cellStyle name="_16" xfId="249"/>
    <cellStyle name="好_县市旗测算-新科目（20080626）_县市旗测算-新科目（含人口规模效应）_（空表）2018年上半年报告附表" xfId="250"/>
    <cellStyle name="60% - Accent4" xfId="251"/>
    <cellStyle name="好_复件 2012年地方财政公共预算分级平衡情况表（5_（空表）2018年上半年报告附表" xfId="252"/>
    <cellStyle name="差_县区合并测算20080421_县市旗测算-新科目（含人口规模效应）_财力性转移支付2010年预算参考数" xfId="253"/>
    <cellStyle name="Accent5_（空表）20180121-2018年预算草案(1)" xfId="254"/>
    <cellStyle name="_17" xfId="255"/>
    <cellStyle name="强调文字颜色 4 2" xfId="256"/>
    <cellStyle name="差_Material reprot In Mar" xfId="257"/>
    <cellStyle name="60% - Accent5" xfId="258"/>
    <cellStyle name="差_省级明细_Xl0000071_2017年预算草案（债务）" xfId="259"/>
    <cellStyle name="差_省级明细" xfId="260"/>
    <cellStyle name="_2003-17" xfId="261"/>
    <cellStyle name="差_(财政总决算简表-2016年)收入导出数据" xfId="262"/>
    <cellStyle name="Comma" xfId="263"/>
    <cellStyle name="差_0605石屏县_2014省级收入及财力12.12（更新后）" xfId="264"/>
    <cellStyle name="_2005-09" xfId="265"/>
    <cellStyle name="好_2006年22湖南_2014省级收入及财力12.12（更新后）" xfId="266"/>
    <cellStyle name="20% - 强调文字颜色 1 2" xfId="267"/>
    <cellStyle name="差_青海 缺口县区测算(地方填报)_省级财力12.12" xfId="268"/>
    <cellStyle name="_2005-18" xfId="269"/>
    <cellStyle name="差_530629_2006年县级财政报表附表_（空表）2018年上半年报告附表" xfId="270"/>
    <cellStyle name="_2005-19" xfId="271"/>
    <cellStyle name="_NJ18-13" xfId="272"/>
    <cellStyle name="_2006-2" xfId="273"/>
    <cellStyle name="好_2007年中央财政与河南省财政年终决算结算单 2" xfId="274"/>
    <cellStyle name="20% - 强调文字颜色 2 2 5" xfId="275"/>
    <cellStyle name="_2010省对市县转移支付测算表(10-21）" xfId="276"/>
    <cellStyle name="好_测算结果汇总_2014省级收入12.2（更新后）" xfId="277"/>
    <cellStyle name="_29" xfId="278"/>
    <cellStyle name="_Book3" xfId="279"/>
    <cellStyle name="_ET_STYLE_NoName_00_" xfId="280"/>
    <cellStyle name="_ET_STYLE_NoName_00__20161017---核定基数定表" xfId="281"/>
    <cellStyle name="千位分隔 4" xfId="282"/>
    <cellStyle name="差_人员工资和公用经费2_省级财力12.12" xfId="283"/>
    <cellStyle name="差_2008年支出调整_2014省级收入12.2（更新后）" xfId="284"/>
    <cellStyle name="标题 4 3" xfId="285"/>
    <cellStyle name="_NJ09-05" xfId="286"/>
    <cellStyle name="千位分" xfId="287"/>
    <cellStyle name="_NJ18-27" xfId="288"/>
    <cellStyle name="注释 2 6" xfId="289"/>
    <cellStyle name="_NJ17-06" xfId="290"/>
    <cellStyle name="_NJ17-24" xfId="291"/>
    <cellStyle name="_NJ17-25" xfId="292"/>
    <cellStyle name="差_县市旗测算-新科目（20080627）_县市旗测算-新科目（含人口规模效应）_省级财力12.12" xfId="293"/>
    <cellStyle name="_NJ17-26" xfId="294"/>
    <cellStyle name="好_省级明细_副本最新_支出汇总" xfId="295"/>
    <cellStyle name="差_缺口县区测算(财政部标准)_省级财力12.12" xfId="296"/>
    <cellStyle name="_定稿" xfId="297"/>
    <cellStyle name="差_34青海_省级财力12.12" xfId="298"/>
    <cellStyle name="_分市分省GDP" xfId="299"/>
    <cellStyle name="差_Book2_2014省级收入12.2（更新后）" xfId="300"/>
    <cellStyle name="_副本2006-2" xfId="301"/>
    <cellStyle name="_副本2006-2新" xfId="302"/>
    <cellStyle name="40% - 强调文字颜色 4 2 4" xfId="303"/>
    <cellStyle name="常规_河南省2011年度财政总决算生成表20120425" xfId="304"/>
    <cellStyle name="_转移支付" xfId="305"/>
    <cellStyle name="_综合数据" xfId="306"/>
    <cellStyle name="差_卫生(按照总人口测算）—20080416_不含人员经费系数_财力性转移支付2010年预算参考数" xfId="307"/>
    <cellStyle name="_纵横对比" xfId="308"/>
    <cellStyle name="好_一般预算支出口径剔除表" xfId="309"/>
    <cellStyle name="差_汇总_财力性转移支付2010年预算参考数" xfId="310"/>
    <cellStyle name="20% - 强调文字颜色 3 2 5" xfId="311"/>
    <cellStyle name="好_Book2_2014省级收入12.2（更新后）" xfId="312"/>
    <cellStyle name="差_测算结果汇总_（空表）2018年上半年报告附表" xfId="313"/>
    <cellStyle name="¡ã¨" xfId="314"/>
    <cellStyle name="差_34青海_2014省级收入及财力12.12（更新后）" xfId="315"/>
    <cellStyle name="百_NJ09-05" xfId="316"/>
    <cellStyle name="差_2008经常性收入" xfId="317"/>
    <cellStyle name="»õ" xfId="318"/>
    <cellStyle name="好_2011年全省及省级预计2011-12-12_基金汇总" xfId="319"/>
    <cellStyle name="20% - 强调文字颜色 4 3_2018年财政收支预算草案表格" xfId="320"/>
    <cellStyle name="好_分县成本差异系数_民生政策最低支出需求_2014省级收入12.2（更新后）" xfId="321"/>
    <cellStyle name="60% - 强调文字颜色 5 2" xfId="322"/>
    <cellStyle name="»õ±ò[" xfId="323"/>
    <cellStyle name="好_县区合并测算20080421_财力性转移支付2010年预算参考数" xfId="324"/>
    <cellStyle name="差_2012年省级平衡表_（空表）2018年上半年报告附表" xfId="325"/>
    <cellStyle name="20% - 强调文字颜色 4 2 3" xfId="326"/>
    <cellStyle name="Accent6 - 40%" xfId="327"/>
    <cellStyle name="好_2007一般预算支出口径剔除表_财力性转移支付2010年预算参考数" xfId="328"/>
    <cellStyle name="好_1604月报_（空表）2018年上半年报告附表" xfId="329"/>
    <cellStyle name="差_27重庆_2014省级收入12.2（更新后）" xfId="330"/>
    <cellStyle name="°" xfId="331"/>
    <cellStyle name="好_22湖南_2014省级收入及财力12.12（更新后）" xfId="332"/>
    <cellStyle name="差_省级明细_2016年预算草案1.13_收入汇总" xfId="333"/>
    <cellStyle name="差_津补贴保障测算(5.21)_（空表）20180121-2018年预算草案(1)" xfId="334"/>
    <cellStyle name="差_教育(按照总人口测算）—20080416" xfId="335"/>
    <cellStyle name="60% - 强调文字颜色 5 2_（空表）2018年上半年报告附表" xfId="336"/>
    <cellStyle name="°_05" xfId="337"/>
    <cellStyle name="好_不含人员经费系数_2014省级收入12.2（更新后）" xfId="338"/>
    <cellStyle name="°_1" xfId="339"/>
    <cellStyle name="常规 22_（空表）2018年上半年报告附表" xfId="340"/>
    <cellStyle name="差_县区合并测算20080423(按照各省比重）_不含人员经费系数" xfId="341"/>
    <cellStyle name="Normal_#10-Headcount" xfId="342"/>
    <cellStyle name="好_缺口县区测算(按2007支出增长25%测算)_（空表）2018年上半年报告附表" xfId="343"/>
    <cellStyle name="°_17" xfId="344"/>
    <cellStyle name="60% - 强调文字颜色 1 3 2" xfId="345"/>
    <cellStyle name="Filter Input Text" xfId="346"/>
    <cellStyle name="好_测算总表" xfId="347"/>
    <cellStyle name="°_2003-17" xfId="348"/>
    <cellStyle name="差_县市旗测算-新科目（20080627）_民生政策最低支出需求_（空表）2018年上半年报告附表" xfId="349"/>
    <cellStyle name="°_2006-2" xfId="350"/>
    <cellStyle name="差_缺口县区测算（11.13）_2014省级收入12.2（更新后）" xfId="351"/>
    <cellStyle name="°_Book3" xfId="352"/>
    <cellStyle name="40% - 强调文字颜色 4 2_（空表）2018年上半年报告附表" xfId="353"/>
    <cellStyle name="60% - Accent3" xfId="354"/>
    <cellStyle name="°_NJ17-14" xfId="355"/>
    <cellStyle name="好_核定人数下发表_（空表）2018年上半年报告附表" xfId="356"/>
    <cellStyle name="°_定稿" xfId="357"/>
    <cellStyle name="60% - 强调文字颜色 4_（空表）20180121-2018年预算草案(1)" xfId="358"/>
    <cellStyle name="20% - 强调文字颜色 4 4" xfId="359"/>
    <cellStyle name="差_省级明细_全省预算代编" xfId="360"/>
    <cellStyle name="差_复件 复件 2010年预算表格－2010-03-26-（含表间 公式）_2014省级收入及财力12.12（更新后）" xfId="361"/>
    <cellStyle name="°_副本2006-2" xfId="362"/>
    <cellStyle name="60% - 强调文字颜色 2 2" xfId="363"/>
    <cellStyle name="百_NJ17-25" xfId="364"/>
    <cellStyle name="°_副本2006-2新" xfId="365"/>
    <cellStyle name="60% - 强调文字颜色 3 3 2" xfId="366"/>
    <cellStyle name="好_行政公检法测算_县市旗测算-新科目（含人口规模效应）_省级财力12.12" xfId="367"/>
    <cellStyle name="Currency[0]_Sheet15" xfId="368"/>
    <cellStyle name="HEADING1" xfId="369"/>
    <cellStyle name="°_综合数据" xfId="370"/>
    <cellStyle name="°_纵横对比" xfId="371"/>
    <cellStyle name="好_津补贴保障测算(5.21)_2016年全市及市级决算" xfId="372"/>
    <cellStyle name="20% - 强调文字颜色 4 2 4" xfId="373"/>
    <cellStyle name="常规 3 4" xfId="374"/>
    <cellStyle name="Percent_laroux" xfId="375"/>
    <cellStyle name="°ù·" xfId="376"/>
    <cellStyle name="好_2011年全省及省级预计2011-12-12" xfId="377"/>
    <cellStyle name="差_总人口_2014省级收入12.2（更新后）" xfId="378"/>
    <cellStyle name="差_县区合并测算20080423(按照各省比重）_财力性转移支付2010年预算参考数" xfId="379"/>
    <cellStyle name="差_农林水和城市维护标准支出20080505－县区合计_不含人员经费系数_2014省级收入12.2（更新后）" xfId="380"/>
    <cellStyle name="20% - 强调文字颜色 4_（空表）20180121-2018年预算草案(1)" xfId="381"/>
    <cellStyle name="差_11大理_省级财力12.12" xfId="382"/>
    <cellStyle name="百_NJ18-05" xfId="383"/>
    <cellStyle name="百_NJ18-10" xfId="384"/>
    <cellStyle name="°ù·ö±è" xfId="385"/>
    <cellStyle name="0,0&#10;&#10;NA&#10;&#10;" xfId="386"/>
    <cellStyle name="好 2 4" xfId="387"/>
    <cellStyle name="40% - 强调文字颜色 5 3" xfId="388"/>
    <cellStyle name="强调文字颜色 2 2 2" xfId="389"/>
    <cellStyle name="20% - Accent1" xfId="390"/>
    <cellStyle name="Accent1 - 20%" xfId="391"/>
    <cellStyle name="Accent6_（空表）20180121-2018年预算草案(1)" xfId="392"/>
    <cellStyle name="强调文字颜色 2 2 3" xfId="393"/>
    <cellStyle name="差_县区合并测算20080423(按照各省比重）_民生政策最低支出需求_2014省级收入及财力12.12（更新后）" xfId="394"/>
    <cellStyle name="差_行政(燃修费)_民生政策最低支出需求_财力性转移支付2010年预算参考数_（空表）2018年上半年报告附表" xfId="395"/>
    <cellStyle name="差_2016年中原银行税收基数短收市县负担情况表" xfId="396"/>
    <cellStyle name="20% - Accent2" xfId="397"/>
    <cellStyle name="60% - 强调文字颜色 3 2 2" xfId="398"/>
    <cellStyle name="强调文字颜色 2 2 4" xfId="399"/>
    <cellStyle name="20% - Accent3" xfId="400"/>
    <cellStyle name="差_行政公检法测算_县市旗测算-新科目（含人口规模效应）_2014省级收入12.2（更新后）" xfId="401"/>
    <cellStyle name="60% - 强调文字颜色 3 2 3" xfId="402"/>
    <cellStyle name="好_汇总_省级财力12.12" xfId="403"/>
    <cellStyle name="20% - Accent4" xfId="404"/>
    <cellStyle name="60% - 强调文字颜色 3 2 4" xfId="405"/>
    <cellStyle name="货币[" xfId="406"/>
    <cellStyle name="好_11大理_财力性转移支付2010年预算参考数" xfId="407"/>
    <cellStyle name="20% - Accent5" xfId="408"/>
    <cellStyle name="20% - Accent6" xfId="409"/>
    <cellStyle name="好_电力公司增值税划转_省级财力12.12" xfId="410"/>
    <cellStyle name="20% - 强调文字颜色 1 2 2" xfId="411"/>
    <cellStyle name="常规 11 4" xfId="412"/>
    <cellStyle name="40% - 强调文字颜色 4 3_2018年财政收支预算草案表格" xfId="413"/>
    <cellStyle name="差_行政（人员）_不含人员经费系数_2014省级收入及财力12.12（更新后）" xfId="414"/>
    <cellStyle name="差_2008年全省人员信息" xfId="415"/>
    <cellStyle name="Note" xfId="416"/>
    <cellStyle name="20% - 强调文字颜色 1 2 3" xfId="417"/>
    <cellStyle name="40% - 强调文字颜色 2 2" xfId="418"/>
    <cellStyle name="好_2007一般预算支出口径剔除表" xfId="419"/>
    <cellStyle name="20% - 强调文字颜色 1 2 4" xfId="420"/>
    <cellStyle name="好_省电力2008年 工作表_基金汇总" xfId="421"/>
    <cellStyle name="40% - 强调文字颜色 2 3" xfId="422"/>
    <cellStyle name="20% - 强调文字颜色 1 2 5" xfId="423"/>
    <cellStyle name="后继超级链接" xfId="424"/>
    <cellStyle name="好_缺口县区测算_财力性转移支付2010年预算参考数" xfId="425"/>
    <cellStyle name="20% - 强调文字颜色 1 2_（空表）2018年上半年报告附表" xfId="426"/>
    <cellStyle name="20% - 强调文字颜色 1 3" xfId="427"/>
    <cellStyle name="好_20171126--2018年省级收入预算（打印）" xfId="428"/>
    <cellStyle name="20% - 强调文字颜色 1 3 2" xfId="429"/>
    <cellStyle name="好_Xl0000068_2017年预算草案（债务）" xfId="430"/>
    <cellStyle name="Accent5 - 20%" xfId="431"/>
    <cellStyle name="差_测算结果_2014省级收入12.2（更新后）" xfId="432"/>
    <cellStyle name="20% - 强调文字颜色 1 3_2018年财政收支预算草案表格" xfId="433"/>
    <cellStyle name="差_22湖南_省级财力12.12" xfId="434"/>
    <cellStyle name="20% - 强调文字颜色 1 4" xfId="435"/>
    <cellStyle name="60% - 强调文字颜色 2_（空表）20180121-2018年预算草案(1)" xfId="436"/>
    <cellStyle name="好_2007年结算已定项目对账单_附表1-6" xfId="437"/>
    <cellStyle name="20% - 强调文字颜色 1_（空表）20180121-2018年预算草案(1)" xfId="438"/>
    <cellStyle name="差_Xl0000071_收入汇总" xfId="439"/>
    <cellStyle name="20% - 强调文字颜色 2 2" xfId="440"/>
    <cellStyle name="好_Sheet1_2" xfId="441"/>
    <cellStyle name="差_行政(燃修费)_不含人员经费系数" xfId="442"/>
    <cellStyle name="20% - 强调文字颜色 2 2 2" xfId="443"/>
    <cellStyle name="好_县区合并测算20080423(按照各省比重）_民生政策最低支出需求_（空表）2018年上半年报告附表" xfId="444"/>
    <cellStyle name="差_其他部门(按照总人口测算）—20080416_县市旗测算-新科目（含人口规模效应）_省级财力12.12" xfId="445"/>
    <cellStyle name="20% - 强调文字颜色 2 2 3" xfId="446"/>
    <cellStyle name="20% - 强调文字颜色 2 2_（空表）2018年上半年报告附表" xfId="447"/>
    <cellStyle name="40% - 强调文字颜色 6 2 2" xfId="448"/>
    <cellStyle name="20% - 强调文字颜色 2 3" xfId="449"/>
    <cellStyle name="3_03-17" xfId="450"/>
    <cellStyle name="40% - 强调文字颜色 4_（空表）20180121-2018年预算草案(1)" xfId="451"/>
    <cellStyle name="60% - 强调文字颜色 2 3_2018年财政收支预算草案表格" xfId="452"/>
    <cellStyle name="强调文字颜色 4 3_2018年财政收支预算草案表格" xfId="453"/>
    <cellStyle name="好_河南 缺口县区测算(地方填报)_省级财力12.12" xfId="454"/>
    <cellStyle name="20% - 强调文字颜色 2 3 2" xfId="455"/>
    <cellStyle name="好_行政公检法测算_（空表）2018年上半年报告附表" xfId="456"/>
    <cellStyle name="20% - 强调文字颜色 2 3_2018年财政收支预算草案表格" xfId="457"/>
    <cellStyle name="60% - 强调文字颜色 6_（空表）20180121-2018年预算草案(1)" xfId="458"/>
    <cellStyle name="20% - 强调文字颜色 2 4" xfId="459"/>
    <cellStyle name="好_2008年支出调整_财力性转移支付2010年预算参考数_（空表）2018年上半年报告附表" xfId="460"/>
    <cellStyle name="差_民生政策最低支出需求_2014省级收入12.2（更新后）" xfId="461"/>
    <cellStyle name="20% - 强调文字颜色 2_（空表）20180121-2018年预算草案(1)" xfId="462"/>
    <cellStyle name="好_28四川_（空表）2018年上半年报告附表" xfId="463"/>
    <cellStyle name="40% - 强调文字颜色 3 4" xfId="464"/>
    <cellStyle name="20% - 强调文字颜色 3 2" xfId="465"/>
    <cellStyle name="输出 3 2" xfId="466"/>
    <cellStyle name="好_河南省农村义务教育教师绩效工资测算表8-12_（空表）2018年上半年报告附表" xfId="467"/>
    <cellStyle name="好_03昭通" xfId="468"/>
    <cellStyle name="20% - 强调文字颜色 6_（空表）20180121-2018年预算草案(1)" xfId="469"/>
    <cellStyle name="60% - 强调文字颜色 3 2_（空表）2018年上半年报告附表" xfId="470"/>
    <cellStyle name="Currency_04" xfId="471"/>
    <cellStyle name="好_民生政策最低支出需求_（空表）2018年上半年报告附表" xfId="472"/>
    <cellStyle name="Heading 2" xfId="473"/>
    <cellStyle name="差_gdp_（空表）2018年上半年报告附表" xfId="474"/>
    <cellStyle name="20% - 强调文字颜色 3 2 2" xfId="475"/>
    <cellStyle name="20% - 强调文字颜色 3 2 3" xfId="476"/>
    <cellStyle name="链接单元格 3_1.3日 2017年预算草案 - 副本" xfId="477"/>
    <cellStyle name="20% - 强调文字颜色 3 2 4" xfId="478"/>
    <cellStyle name="20% - 强调文字颜色 3 2_（空表）2018年上半年报告附表" xfId="479"/>
    <cellStyle name="20% - 着色 4" xfId="480"/>
    <cellStyle name="20% - 强调文字颜色 3 3_2018年财政收支预算草案表格" xfId="481"/>
    <cellStyle name="差_Sheet1_全省基金收支" xfId="482"/>
    <cellStyle name="Percent [2]" xfId="483"/>
    <cellStyle name="40% - 强调文字颜色 1 2 5" xfId="484"/>
    <cellStyle name="百_NJ18-04" xfId="485"/>
    <cellStyle name="差_财力差异计算表(不含非农业区)_2014省级收入及财力12.12（更新后）" xfId="486"/>
    <cellStyle name="20% - 强调文字颜色 3 4" xfId="487"/>
    <cellStyle name="60% - 强调文字颜色 1 2" xfId="488"/>
    <cellStyle name="Heading 4" xfId="489"/>
    <cellStyle name="差_缺口县区测算(按核定人数)" xfId="490"/>
    <cellStyle name="20% - 强调文字颜色 3_（空表）20180121-2018年预算草案(1)" xfId="491"/>
    <cellStyle name="20% - 强调文字颜色 4 2" xfId="492"/>
    <cellStyle name="差_2010年收入预测表（20091218)）" xfId="493"/>
    <cellStyle name="百_NJ17-18" xfId="494"/>
    <cellStyle name="百_NJ17-23" xfId="495"/>
    <cellStyle name="20% - 强调文字颜色 4 2 2" xfId="496"/>
    <cellStyle name="20% - 强调文字颜色 4 2_（空表）2018年上半年报告附表" xfId="497"/>
    <cellStyle name="Accent3 - 40%" xfId="498"/>
    <cellStyle name="20% - 强调文字颜色 4 3" xfId="499"/>
    <cellStyle name="百_NJ17-19" xfId="500"/>
    <cellStyle name="好_2016年财政总决算生成表全套0417 -平衡表_（空表）2018年上半年报告附表" xfId="501"/>
    <cellStyle name="20% - 强调文字颜色 4 3 2" xfId="502"/>
    <cellStyle name="20% - 强调文字颜色 5 2" xfId="503"/>
    <cellStyle name="20% - 强调文字颜色 5 2 2" xfId="504"/>
    <cellStyle name="差_卫生(按照总人口测算）—20080416_不含人员经费系数_2014省级收入及财力12.12（更新后）" xfId="505"/>
    <cellStyle name="40% - 着色 2" xfId="506"/>
    <cellStyle name="20% - 强调文字颜色 5 2 3" xfId="507"/>
    <cellStyle name="40% - 着色 3" xfId="508"/>
    <cellStyle name="20% - 强调文字颜色 5 2 4" xfId="509"/>
    <cellStyle name="40% - 着色 4" xfId="510"/>
    <cellStyle name="20% - 强调文字颜色 5 2 5" xfId="511"/>
    <cellStyle name="差_不含人员经费系数_2014省级收入及财力12.12（更新后）" xfId="512"/>
    <cellStyle name="40% - 着色 5" xfId="513"/>
    <cellStyle name="20% - 强调文字颜色 5 3" xfId="514"/>
    <cellStyle name="差_2008年预计支出与2007年对比_（空表）2018年上半年报告附表" xfId="515"/>
    <cellStyle name="Comma[0]_Sheet15" xfId="516"/>
    <cellStyle name="20% - 强调文字颜色 5 3 2" xfId="517"/>
    <cellStyle name="20% - 强调文字颜色 5 3_2018年财政收支预算草案表格" xfId="518"/>
    <cellStyle name="60% - 强调文字颜色 6 2 4" xfId="519"/>
    <cellStyle name="差_2017年预算草案1.12_2018年财政收支预算草案表格" xfId="520"/>
    <cellStyle name="20% - 强调文字颜色 6 2" xfId="521"/>
    <cellStyle name="20% - 强调文字颜色 6 2 3" xfId="522"/>
    <cellStyle name="差_县区合并测算20080423(按照各省比重）" xfId="523"/>
    <cellStyle name="20% - 强调文字颜色 6 2 4" xfId="524"/>
    <cellStyle name="20% - 强调文字颜色 6 2 5" xfId="525"/>
    <cellStyle name="Comma [0]" xfId="526"/>
    <cellStyle name="好_财政供养人员_（空表）2018年上半年报告附表" xfId="527"/>
    <cellStyle name="20% - 强调文字颜色 6 2_2018年财政收支预算草案表格" xfId="528"/>
    <cellStyle name="差_津补贴保障测算(5.21)_收入汇总" xfId="529"/>
    <cellStyle name="20% - 强调文字颜色 6 3" xfId="530"/>
    <cellStyle name="40% - 强调文字颜色 2 3_2018年财政收支预算草案表格" xfId="531"/>
    <cellStyle name="好_财政厅编制用表（2011年报省人大）_支出汇总" xfId="532"/>
    <cellStyle name="20% - 强调文字颜色 6 3 2" xfId="533"/>
    <cellStyle name="3" xfId="534"/>
    <cellStyle name="20% - 着色 5" xfId="535"/>
    <cellStyle name="Accent2 - 20%" xfId="536"/>
    <cellStyle name="好_2007年结算已定项目对账单 2" xfId="537"/>
    <cellStyle name="20% - 着色 6" xfId="538"/>
    <cellStyle name="3?" xfId="539"/>
    <cellStyle name="差_2007年收支情况及2008年收支预计表(汇总表)" xfId="540"/>
    <cellStyle name="Accent2" xfId="541"/>
    <cellStyle name="40% - 强调文字颜色 1 4" xfId="542"/>
    <cellStyle name="3?ê" xfId="543"/>
    <cellStyle name="60% - 强调文字颜色 5 3" xfId="544"/>
    <cellStyle name="差_05潍坊" xfId="545"/>
    <cellStyle name="差_分县成本差异系数_（空表）2018年上半年报告附表" xfId="546"/>
    <cellStyle name="好_河南 缺口县区测算(地方填报白)" xfId="547"/>
    <cellStyle name="40% - 强调文字颜色 5 3 2" xfId="548"/>
    <cellStyle name="3_04-19" xfId="549"/>
    <cellStyle name="Bad" xfId="550"/>
    <cellStyle name="差_1110洱源县_2014省级收入12.2（更新后）" xfId="551"/>
    <cellStyle name="好_2008年财政收支预算草案(1.4)_2017年预算草案1.12" xfId="552"/>
    <cellStyle name="3_2005-18" xfId="553"/>
    <cellStyle name="3_2005-19" xfId="554"/>
    <cellStyle name="Æõ" xfId="555"/>
    <cellStyle name="3_封面" xfId="556"/>
    <cellStyle name="差_县市旗测算-新科目（20080627）_不含人员经费系数_财力性转移支付2010年预算参考数" xfId="557"/>
    <cellStyle name="3¡" xfId="558"/>
    <cellStyle name="3￡" xfId="559"/>
    <cellStyle name="差_省级明细_冬梅3_收入汇总" xfId="560"/>
    <cellStyle name="好_Xl0000071_收入汇总" xfId="561"/>
    <cellStyle name="³£" xfId="562"/>
    <cellStyle name="3￡1" xfId="563"/>
    <cellStyle name="差_农林水和城市维护标准支出20080505－县区合计_不含人员经费系数_财力性转移支付2010年预算参考数_（空表）2018年上半年报告附表" xfId="564"/>
    <cellStyle name="差_总人口_财力性转移支付2010年预算参考数_（空表）2018年上半年报告附表" xfId="565"/>
    <cellStyle name="³£¹æ" xfId="566"/>
    <cellStyle name="差_财政供养人员_2014省级收入12.2（更新后）" xfId="567"/>
    <cellStyle name="40% - Accent1" xfId="568"/>
    <cellStyle name="差_2008年财政收支预算草案(1.4)_基金汇总" xfId="569"/>
    <cellStyle name="差_农林水和城市维护标准支出20080505－县区合计_财力性转移支付2010年预算参考数_（空表）2018年上半年报告附表" xfId="570"/>
    <cellStyle name="好_省级明细_全省收入代编最新_2017年预算草案（债务）" xfId="571"/>
    <cellStyle name="40% - Accent2" xfId="572"/>
    <cellStyle name="差_2007年结算已定项目对账单_2016年全市及市级决算" xfId="573"/>
    <cellStyle name="差_不含人员经费系数_财力性转移支付2010年预算参考数" xfId="574"/>
    <cellStyle name="40% - Accent3" xfId="575"/>
    <cellStyle name="标题 1 3_1.3日 2017年预算草案 - 副本" xfId="576"/>
    <cellStyle name="Normal - Style1" xfId="577"/>
    <cellStyle name="40% - Accent4" xfId="578"/>
    <cellStyle name="差_市辖区测算20080510_2014省级收入12.2（更新后）" xfId="579"/>
    <cellStyle name="好_山东省民生支出标准" xfId="580"/>
    <cellStyle name="60% - 强调文字颜色 4 3_2018年财政收支预算草案表格" xfId="581"/>
    <cellStyle name="40% - Accent5" xfId="582"/>
    <cellStyle name="警告文本 2" xfId="583"/>
    <cellStyle name="40% - Accent6" xfId="584"/>
    <cellStyle name="差_财政供养人员_省级财力12.12" xfId="585"/>
    <cellStyle name="差_省级明细_2016年预算草案1.13_支出汇总" xfId="586"/>
    <cellStyle name="警告文本 3" xfId="587"/>
    <cellStyle name="40% - 强调文字颜色 1 2" xfId="588"/>
    <cellStyle name="百_NJ18-01" xfId="589"/>
    <cellStyle name="40% - 强调文字颜色 1 2 2" xfId="590"/>
    <cellStyle name="好_20河南" xfId="591"/>
    <cellStyle name="百_NJ18-02" xfId="592"/>
    <cellStyle name="40% - 强调文字颜色 1 2 3" xfId="593"/>
    <cellStyle name="差_2006年34青海_（空表）2018年上半年报告附表" xfId="594"/>
    <cellStyle name="百_NJ18-03" xfId="595"/>
    <cellStyle name="40% - 强调文字颜色 1 2 4" xfId="596"/>
    <cellStyle name="40% - 强调文字颜色 1 2_（空表）2018年上半年报告附表" xfId="597"/>
    <cellStyle name="Accent1" xfId="598"/>
    <cellStyle name="差_汇总表4_财力性转移支付2010年预算参考数_（空表）2018年上半年报告附表" xfId="599"/>
    <cellStyle name="40% - 强调文字颜色 1 3" xfId="600"/>
    <cellStyle name="常规 9 2" xfId="601"/>
    <cellStyle name="40% - 强调文字颜色 1 3 2" xfId="602"/>
    <cellStyle name="40% - 强调文字颜色 1 3_2018年财政收支预算草案表格" xfId="603"/>
    <cellStyle name="40% - 强调文字颜色 1_（空表）20180121-2018年预算草案(1)" xfId="604"/>
    <cellStyle name="差_Material reprot In Feb (2)" xfId="605"/>
    <cellStyle name="差_人员工资和公用经费3" xfId="606"/>
    <cellStyle name="好_gdp_（空表）2018年上半年报告附表" xfId="607"/>
    <cellStyle name="40% - 强调文字颜色 2 2 2" xfId="608"/>
    <cellStyle name="好_2008年全省汇总收支计算表_2014省级收入12.2（更新后）" xfId="609"/>
    <cellStyle name="40% - 强调文字颜色 2 2 3" xfId="610"/>
    <cellStyle name="40% - 强调文字颜色 2 2 4" xfId="611"/>
    <cellStyle name="40% - 强调文字颜色 3 2_（空表）2018年上半年报告附表" xfId="612"/>
    <cellStyle name="40% - 强调文字颜色 2 2 5" xfId="613"/>
    <cellStyle name="好_20 2007年河南结算单_2013省级预算附表" xfId="614"/>
    <cellStyle name="好_县区合并测算20080423(按照各省比重）_民生政策最低支出需求" xfId="615"/>
    <cellStyle name="60% - 着色 1" xfId="616"/>
    <cellStyle name="40% - 强调文字颜色 2 2_2018年财政收支预算草案表格" xfId="617"/>
    <cellStyle name="40% - 强调文字颜色 2 3 2" xfId="618"/>
    <cellStyle name="好_2008年全省汇总收支计算表_（空表）2018年上半年报告附表" xfId="619"/>
    <cellStyle name="40% - 强调文字颜色 2_（空表）20180121-2018年预算草案(1)" xfId="620"/>
    <cellStyle name="Ç§î»" xfId="621"/>
    <cellStyle name="差_县市旗测算-新科目（20080627）_不含人员经费系数_2014省级收入12.2（更新后）" xfId="622"/>
    <cellStyle name="计算 2 2" xfId="623"/>
    <cellStyle name="40% - 强调文字颜色 3 2" xfId="624"/>
    <cellStyle name="40% - 强调文字颜色 3 2 2" xfId="625"/>
    <cellStyle name="40% - 强调文字颜色 3 2 4" xfId="626"/>
    <cellStyle name="40% - 强调文字颜色 3 2 5" xfId="627"/>
    <cellStyle name="差_市辖区测算20080510" xfId="628"/>
    <cellStyle name="40% - 强调文字颜色 3 3" xfId="629"/>
    <cellStyle name="差_其他部门(按照总人口测算）—20080416_不含人员经费系数_财力性转移支付2010年预算参考数_（空表）2018年上半年报告附表" xfId="630"/>
    <cellStyle name="40% - 强调文字颜色 3 3 2" xfId="631"/>
    <cellStyle name="常规 25" xfId="632"/>
    <cellStyle name="Accent1 - 40%" xfId="633"/>
    <cellStyle name="40% - 强调文字颜色 3 3_2018年财政收支预算草案表格" xfId="634"/>
    <cellStyle name="好_2007年中央财政与河南省财政年终决算结算单_2017年预算草案（债务）" xfId="635"/>
    <cellStyle name="Ç§·öî»[0]" xfId="636"/>
    <cellStyle name="40% - 强调文字颜色 3_（空表）20180121-2018年预算草案(1)" xfId="637"/>
    <cellStyle name="差_2007年结算已定项目对账单_支出汇总" xfId="638"/>
    <cellStyle name="差_2016年预算表格（公式）" xfId="639"/>
    <cellStyle name="好_省级明细_副本1.2_支出汇总" xfId="640"/>
    <cellStyle name="40% - 强调文字颜色 4 2 3" xfId="641"/>
    <cellStyle name="差_县区合并测算20080423(按照各省比重）_不含人员经费系数_财力性转移支付2010年预算参考数" xfId="642"/>
    <cellStyle name="40% - 强调文字颜色 4 2 5" xfId="643"/>
    <cellStyle name="差_3.2017全省支出" xfId="644"/>
    <cellStyle name="好_省级明细_社保2017年预算草案1.3" xfId="645"/>
    <cellStyle name="40% - 强调文字颜色 4 3" xfId="646"/>
    <cellStyle name="60% - 强调文字颜色 6 3_2018年财政收支预算草案表格" xfId="647"/>
    <cellStyle name="40% - 强调文字颜色 5 2" xfId="648"/>
    <cellStyle name="好 2 3" xfId="649"/>
    <cellStyle name="60% - 强调文字颜色 4 3" xfId="650"/>
    <cellStyle name="40% - 强调文字颜色 5 2 2" xfId="651"/>
    <cellStyle name="好_中原证券2012年补助（上解）核定表_（空表）2018年上半年报告附表" xfId="652"/>
    <cellStyle name="60% - 强调文字颜色 4 4" xfId="653"/>
    <cellStyle name="40% - 强调文字颜色 5 2 3" xfId="654"/>
    <cellStyle name="差_县区合并测算20080423(按照各省比重）_民生政策最低支出需求_省级财力12.12" xfId="655"/>
    <cellStyle name="40% - 强调文字颜色 5 2 4" xfId="656"/>
    <cellStyle name="差_2_2014省级收入12.2（更新后）" xfId="657"/>
    <cellStyle name="40% - 强调文字颜色 5 2 5" xfId="658"/>
    <cellStyle name="差_Xl0000068_收入汇总" xfId="659"/>
    <cellStyle name="差_省级明细_代编全省支出预算修改 2" xfId="660"/>
    <cellStyle name="40% - 强调文字颜色 5 2_2018年财政收支预算草案表格" xfId="661"/>
    <cellStyle name="差_测算结果" xfId="662"/>
    <cellStyle name="差_云南 缺口县区测算(地方填报)_2014省级收入及财力12.12（更新后）" xfId="663"/>
    <cellStyle name="40% - 强调文字颜色 5 3_2018年财政收支预算草案表格" xfId="664"/>
    <cellStyle name="40% - 强调文字颜色 6 2" xfId="665"/>
    <cellStyle name="好 3 3" xfId="666"/>
    <cellStyle name="Date" xfId="667"/>
    <cellStyle name="40% - 强调文字颜色 6 2 3" xfId="668"/>
    <cellStyle name="差_转移支付_2014省级收入及财力12.12（更新后）" xfId="669"/>
    <cellStyle name="40% - 强调文字颜色 6 2 4" xfId="670"/>
    <cellStyle name="差_转移支付_（空表）2018年上半年报告附表" xfId="671"/>
    <cellStyle name="40% - 强调文字颜色 6 2 5" xfId="672"/>
    <cellStyle name="差_20171126--2018年省级收入预算（打印）" xfId="673"/>
    <cellStyle name="差_人员工资和公用经费_财力性转移支付2010年预算参考数" xfId="674"/>
    <cellStyle name="40% - 强调文字颜色 6 2_（空表）2018年上半年报告附表" xfId="675"/>
    <cellStyle name="40% - 强调文字颜色 6 3" xfId="676"/>
    <cellStyle name="千位" xfId="677"/>
    <cellStyle name="40% - 强调文字颜色 6 3 2" xfId="678"/>
    <cellStyle name="好_下文" xfId="679"/>
    <cellStyle name="40% - 强调文字颜色 6 3_2018年财政收支预算草案表格" xfId="680"/>
    <cellStyle name="60% - 强调文字颜色 4 2 2" xfId="681"/>
    <cellStyle name="40% - 强调文字颜色 6 4" xfId="682"/>
    <cellStyle name="40% - 强调文字颜色 6_（空表）20180121-2018年预算草案(1)" xfId="683"/>
    <cellStyle name="好_省级明细_收入汇总" xfId="684"/>
    <cellStyle name="60% - 强调文字颜色 2 2_（空表）2018年上半年报告附表" xfId="685"/>
    <cellStyle name="40% - 着色 1" xfId="686"/>
    <cellStyle name="差_津补贴保障测算(5.21)_（空表）2018年上半年报告附表" xfId="687"/>
    <cellStyle name="40% - 着色 6" xfId="688"/>
    <cellStyle name="60% - Accent2" xfId="689"/>
    <cellStyle name="好_2011年预算表格2010.12.9 2" xfId="690"/>
    <cellStyle name="好_20河南_省级财力12.12" xfId="691"/>
    <cellStyle name="好_商品交易所2006--2008年税收 2" xfId="692"/>
    <cellStyle name="60% - Accent6" xfId="693"/>
    <cellStyle name="差_青海 缺口县区测算(地方填报)_财力性转移支付2010年预算参考数_（空表）2018年上半年报告附表" xfId="694"/>
    <cellStyle name="强调文字颜色 4 3" xfId="695"/>
    <cellStyle name="百_NJ17-08" xfId="696"/>
    <cellStyle name="60% - 强调文字颜色 1 2 2" xfId="697"/>
    <cellStyle name="60% - 强调文字颜色 1 2 3" xfId="698"/>
    <cellStyle name="60% - 强调文字颜色 1 2 4" xfId="699"/>
    <cellStyle name="60% - 强调文字颜色 1 3" xfId="700"/>
    <cellStyle name="60% - 强调文字颜色 1 3_2018年财政收支预算草案表格" xfId="701"/>
    <cellStyle name="60% - 强调文字颜色 1 4" xfId="702"/>
    <cellStyle name="差_电力公司增值税划转_2014省级收入12.2（更新后）" xfId="703"/>
    <cellStyle name="60% - 强调文字颜色 1_（空表）20180121-2018年预算草案(1)" xfId="704"/>
    <cellStyle name="Accent6 - 60%" xfId="705"/>
    <cellStyle name="60% - 强调文字颜色 2 2 3" xfId="706"/>
    <cellStyle name="好_2007一般预算支出口径剔除表_（空表）2018年上半年报告附表" xfId="707"/>
    <cellStyle name="60% - 强调文字颜色 2 2 4" xfId="708"/>
    <cellStyle name="好_行政（人员）_不含人员经费系数_2014省级收入及财力12.12（更新后）" xfId="709"/>
    <cellStyle name="60% - 强调文字颜色 2 3 2" xfId="710"/>
    <cellStyle name="差_20河南_2014省级收入及财力12.12（更新后）" xfId="711"/>
    <cellStyle name="注释 2" xfId="712"/>
    <cellStyle name="60% - 强调文字颜色 3 2" xfId="713"/>
    <cellStyle name="好_河南省农村义务教育教师绩效工资测算表8-12" xfId="714"/>
    <cellStyle name="60% - 强调文字颜色 3 3" xfId="715"/>
    <cellStyle name="差_2009年财力测算情况11.19" xfId="716"/>
    <cellStyle name="60% - 强调文字颜色 3 3_2018年财政收支预算草案表格" xfId="717"/>
    <cellStyle name="差_教育(按照总人口测算）—20080416_2014省级收入及财力12.12（更新后）" xfId="718"/>
    <cellStyle name="60% - 强调文字颜色 3_（空表）20180121-2018年预算草案(1)" xfId="719"/>
    <cellStyle name="60% - 强调文字颜色 4 2 4" xfId="720"/>
    <cellStyle name="注释 3 2" xfId="721"/>
    <cellStyle name="Check Cell" xfId="722"/>
    <cellStyle name="60% - 强调文字颜色 4 3 2" xfId="723"/>
    <cellStyle name="常规 15" xfId="724"/>
    <cellStyle name="常规 20" xfId="725"/>
    <cellStyle name="60% - 强调文字颜色 5 2 2" xfId="726"/>
    <cellStyle name="差_河南省----2009-05-21（补充数据）_省级财力12.12" xfId="727"/>
    <cellStyle name="60% - 强调文字颜色 5 2 3" xfId="728"/>
    <cellStyle name="60% - 强调文字颜色 5 2 4" xfId="729"/>
    <cellStyle name="RowLevel_0" xfId="730"/>
    <cellStyle name="60% - 强调文字颜色 5 3 2" xfId="731"/>
    <cellStyle name="60% - 强调文字颜色 6 2" xfId="732"/>
    <cellStyle name="Header2" xfId="733"/>
    <cellStyle name="强调文字颜色 5 2 3" xfId="734"/>
    <cellStyle name="60% - 强调文字颜色 6 2 2" xfId="735"/>
    <cellStyle name="60% - 强调文字颜色 6 2 3" xfId="736"/>
    <cellStyle name="差_行政（人员）_民生政策最低支出需求" xfId="737"/>
    <cellStyle name="60% - 强调文字颜色 6 2_（空表）2018年上半年报告附表" xfId="738"/>
    <cellStyle name="差_34青海_1_省级财力12.12" xfId="739"/>
    <cellStyle name="60% - 强调文字颜色 6 3" xfId="740"/>
    <cellStyle name="60% - 强调文字颜色 6 4" xfId="741"/>
    <cellStyle name="60% - 着色 3" xfId="742"/>
    <cellStyle name="差_测算总表_2014省级收入12.2（更新后）" xfId="743"/>
    <cellStyle name="60% - 着色 5" xfId="744"/>
    <cellStyle name="差_2011年预算表格2010.12.9_2018年财政收支预算草案表格" xfId="745"/>
    <cellStyle name="差_20160105省级2016年预算情况表（最新）_收入汇总" xfId="746"/>
    <cellStyle name="差_商品交易所2006--2008年税收_2018年财政收支预算草案表格" xfId="747"/>
    <cellStyle name="60% - 着色 6" xfId="748"/>
    <cellStyle name="Accent1 - 60%" xfId="749"/>
    <cellStyle name="Accent1_（空表）20180121-2018年预算草案(1)" xfId="750"/>
    <cellStyle name="Accent2_（空表）20180121-2018年预算草案(1)" xfId="751"/>
    <cellStyle name="差_行政（人员）_民生政策最低支出需求_2014省级收入及财力12.12（更新后）" xfId="752"/>
    <cellStyle name="Accent3" xfId="753"/>
    <cellStyle name="差_县市旗测算20080508_不含人员经费系数_2014省级收入12.2（更新后）" xfId="754"/>
    <cellStyle name="好_2006年28四川_2014省级收入及财力12.12（更新后）" xfId="755"/>
    <cellStyle name="好_2012年省级平衡表" xfId="756"/>
    <cellStyle name="Accent3 - 20%" xfId="757"/>
    <cellStyle name="Accent3_（空表）20180121-2018年预算草案(1)" xfId="758"/>
    <cellStyle name="Filter Label" xfId="759"/>
    <cellStyle name="Accent4" xfId="760"/>
    <cellStyle name="Accent4 - 20%" xfId="761"/>
    <cellStyle name="Accent4 - 40%" xfId="762"/>
    <cellStyle name="Accent4 - 60%" xfId="763"/>
    <cellStyle name="好_行政(燃修费)" xfId="764"/>
    <cellStyle name="Accent4_（空表）20180121-2018年预算草案(1)" xfId="765"/>
    <cellStyle name="Accent5" xfId="766"/>
    <cellStyle name="强调文字颜色 4 2_（空表）2018年上半年报告附表" xfId="767"/>
    <cellStyle name="Accent5 - 40%" xfId="768"/>
    <cellStyle name="好_不含人员经费系数_财力性转移支付2010年预算参考数" xfId="769"/>
    <cellStyle name="Accent5 - 60%" xfId="770"/>
    <cellStyle name="差_2006年28四川_财力性转移支付2010年预算参考数" xfId="771"/>
    <cellStyle name="Accent6" xfId="772"/>
    <cellStyle name="好_34青海_1_财力性转移支付2010年预算参考数_（空表）2018年上半年报告附表" xfId="773"/>
    <cellStyle name="百_NJ17-42" xfId="774"/>
    <cellStyle name="百_NJ17-37" xfId="775"/>
    <cellStyle name="好_市辖区测算20080510_财力性转移支付2010年预算参考数_（空表）2018年上半年报告附表" xfId="776"/>
    <cellStyle name="输入 2 2" xfId="777"/>
    <cellStyle name="Accent6 - 20%" xfId="778"/>
    <cellStyle name="Æõí¨" xfId="779"/>
    <cellStyle name="好_2008年支出调整_财力性转移支付2010年预算参考数" xfId="780"/>
    <cellStyle name="Ç§·" xfId="781"/>
    <cellStyle name="差_复件 复件 2010年预算表格－2010-03-26-（含表间 公式）_省级财力12.12" xfId="782"/>
    <cellStyle name="Ç§·öî»" xfId="783"/>
    <cellStyle name="Ç§î»·ö¸" xfId="784"/>
    <cellStyle name="差_2007年收支情况及2008年收支预计表(汇总表)_2014省级收入及财力12.12（更新后）" xfId="785"/>
    <cellStyle name="Calc Currency (0)" xfId="786"/>
    <cellStyle name="差_财政厅编制用表（2011年报省人大）_基金汇总" xfId="787"/>
    <cellStyle name="差_人员工资和公用经费_2014省级收入12.2（更新后）" xfId="788"/>
    <cellStyle name="好_缺口县区测算(按2007支出增长25%测算)" xfId="789"/>
    <cellStyle name="Calculation" xfId="790"/>
    <cellStyle name="Comma [0] 2" xfId="791"/>
    <cellStyle name="Comma 3" xfId="792"/>
    <cellStyle name="comma zerodec" xfId="793"/>
    <cellStyle name="好_市辖区测算-新科目（20080626）_（空表）2018年上半年报告附表" xfId="794"/>
    <cellStyle name="통화_BOILER-CO1" xfId="795"/>
    <cellStyle name="Currency" xfId="796"/>
    <cellStyle name="Currency1" xfId="797"/>
    <cellStyle name="差_一般预算支出口径剔除表_财力性转移支付2010年预算参考数" xfId="798"/>
    <cellStyle name="Dollar (zero dec)" xfId="799"/>
    <cellStyle name="差_省级明细_基金表_2018年财政收支预算草案表格" xfId="800"/>
    <cellStyle name="Explanatory Text" xfId="801"/>
    <cellStyle name="好_测算总表_2014省级收入12.2（更新后）" xfId="802"/>
    <cellStyle name="百_NJ17-60" xfId="803"/>
    <cellStyle name="Fixed" xfId="804"/>
    <cellStyle name="强调文字颜色 5 2_（空表）2018年上半年报告附表" xfId="805"/>
    <cellStyle name="Good" xfId="806"/>
    <cellStyle name="常规 10" xfId="807"/>
    <cellStyle name="Grey" xfId="808"/>
    <cellStyle name="百" xfId="809"/>
    <cellStyle name="Header1" xfId="810"/>
    <cellStyle name="好_410927000_台前县" xfId="811"/>
    <cellStyle name="强调文字颜色 5 2 2" xfId="812"/>
    <cellStyle name="Heading 1" xfId="813"/>
    <cellStyle name="差_省级明细_1.3日 2017年预算草案 - 副本" xfId="814"/>
    <cellStyle name="HEADING2" xfId="815"/>
    <cellStyle name="好_卫生(按照总人口测算）—20080416_（空表）2018年上半年报告附表" xfId="816"/>
    <cellStyle name="Input_Sheet2" xfId="817"/>
    <cellStyle name="好_行政(燃修费)_民生政策最低支出需求_2014省级收入12.2（更新后）" xfId="818"/>
    <cellStyle name="no dec" xfId="819"/>
    <cellStyle name="Norma,_laroux_4_营业在建 (2)_E21" xfId="820"/>
    <cellStyle name="Normal" xfId="821"/>
    <cellStyle name="Normal 12" xfId="822"/>
    <cellStyle name="Normal 13" xfId="823"/>
    <cellStyle name="好_省级明细_21.2017年全省基金收入" xfId="824"/>
    <cellStyle name="Normal 2" xfId="825"/>
    <cellStyle name="差_下文（表）_2014省级收入及财力12.12（更新后）" xfId="826"/>
    <cellStyle name="Output" xfId="827"/>
    <cellStyle name="Percent" xfId="828"/>
    <cellStyle name="好_分县成本差异系数_民生政策最低支出需求_（空表）2018年上半年报告附表" xfId="829"/>
    <cellStyle name="Percent 2" xfId="830"/>
    <cellStyle name="差_2006年28四川_（空表）2018年上半年报告附表" xfId="831"/>
    <cellStyle name="Total" xfId="832"/>
    <cellStyle name="好_农林水和城市维护标准支出20080505－县区合计_不含人员经费系数" xfId="833"/>
    <cellStyle name="百_NJ09-04" xfId="834"/>
    <cellStyle name="Warning Text" xfId="835"/>
    <cellStyle name="百_05" xfId="836"/>
    <cellStyle name="百_NJ09-03" xfId="837"/>
    <cellStyle name="百_NJ09-07" xfId="838"/>
    <cellStyle name="百_NJ09-08" xfId="839"/>
    <cellStyle name="差_09黑龙江" xfId="840"/>
    <cellStyle name="百_NJ17-07" xfId="841"/>
    <cellStyle name="好_财政厅编制用表（2011年报省人大）_2014省级收入及财力12.12（更新后）" xfId="842"/>
    <cellStyle name="百_NJ17-11" xfId="843"/>
    <cellStyle name="差_2006年水利统计指标统计表_财力性转移支付2010年预算参考数_（空表）2018年上半年报告附表" xfId="844"/>
    <cellStyle name="好_省级明细_副本最新 2" xfId="845"/>
    <cellStyle name="百_NJ17-21" xfId="846"/>
    <cellStyle name="百_NJ17-16" xfId="847"/>
    <cellStyle name="好_2007年收支情况及2008年收支预计表(汇总表)_（空表）2018年上半年报告附表" xfId="848"/>
    <cellStyle name="好_市辖区测算20080510_民生政策最低支出需求_财力性转移支付2010年预算参考数" xfId="849"/>
    <cellStyle name="百_NJ17-27" xfId="850"/>
    <cellStyle name="百_NJ17-33" xfId="851"/>
    <cellStyle name="百_NJ17-28" xfId="852"/>
    <cellStyle name="好_分县成本差异系数_不含人员经费系数_（空表）2018年上半年报告附表" xfId="853"/>
    <cellStyle name="百_NJ17-34" xfId="854"/>
    <cellStyle name="百_NJ17-35" xfId="855"/>
    <cellStyle name="百_NJ17-36" xfId="856"/>
    <cellStyle name="百_NJ17-39" xfId="857"/>
    <cellStyle name="差_2010省级行政性收费专项收入批复_收入汇总" xfId="858"/>
    <cellStyle name="差_农林水和城市维护标准支出20080505－县区合计_民生政策最低支出需求_财力性转移支付2010年预算参考数" xfId="859"/>
    <cellStyle name="输入 2 4" xfId="860"/>
    <cellStyle name="百_NJ17-47" xfId="861"/>
    <cellStyle name="百_NJ17-54" xfId="862"/>
    <cellStyle name="差_卫生(按照总人口测算）—20080416" xfId="863"/>
    <cellStyle name="百_NJ17-62" xfId="864"/>
    <cellStyle name="好_财政厅编制用表（2011年报省人大）_收入汇总" xfId="865"/>
    <cellStyle name="百_NJ18-11" xfId="866"/>
    <cellStyle name="百_NJ18-06" xfId="867"/>
    <cellStyle name="百_NJ18-17" xfId="868"/>
    <cellStyle name="差_行政(燃修费)_财力性转移支付2010年预算参考数_（空表）2018年上半年报告附表" xfId="869"/>
    <cellStyle name="好_2010.10.30" xfId="870"/>
    <cellStyle name="百_NJ18-18" xfId="871"/>
    <cellStyle name="百_NJ18-23" xfId="872"/>
    <cellStyle name="差_缺口县区测算_2014省级收入及财力12.12（更新后）" xfId="873"/>
    <cellStyle name="百_NJ18-19" xfId="874"/>
    <cellStyle name="差_省级明细_政府性基金人大会表格1稿_2017年预算草案（债务）" xfId="875"/>
    <cellStyle name="百_NJ18-21" xfId="876"/>
    <cellStyle name="百_NJ18-27" xfId="877"/>
    <cellStyle name="百_NJ18-32" xfId="878"/>
    <cellStyle name="百_NJ18-33" xfId="879"/>
    <cellStyle name="好_汇总表_2014省级收入12.2（更新后）" xfId="880"/>
    <cellStyle name="百_NJ18-34" xfId="881"/>
    <cellStyle name="差_2007结算与财力(6.2)_收入汇总" xfId="882"/>
    <cellStyle name="好_行政(燃修费)_不含人员经费系数_省级财力12.12" xfId="883"/>
    <cellStyle name="百_NJ18-38" xfId="884"/>
    <cellStyle name="百_NJ18-43" xfId="885"/>
    <cellStyle name="好_县区合并测算20080421_不含人员经费系数_（空表）2018年上半年报告附表" xfId="886"/>
    <cellStyle name="百_NJ18-39" xfId="887"/>
    <cellStyle name="好_河南 缺口县区测算(地方填报)_2014省级收入及财力12.12（更新后）" xfId="888"/>
    <cellStyle name="百_封面" xfId="889"/>
    <cellStyle name="差_省电力2008年 工作表_附表1-6" xfId="890"/>
    <cellStyle name="着色 2" xfId="891"/>
    <cellStyle name="百分比 2" xfId="892"/>
    <cellStyle name="差_2007结算与财力(6.2)_基金汇总" xfId="893"/>
    <cellStyle name="百分比 2 2" xfId="894"/>
    <cellStyle name="百分比 3" xfId="895"/>
    <cellStyle name="好_27重庆_2014省级收入12.2（更新后）" xfId="896"/>
    <cellStyle name="百分比 4" xfId="897"/>
    <cellStyle name="标题 1 2 2" xfId="898"/>
    <cellStyle name="好_Book1_2013省级预算附表" xfId="899"/>
    <cellStyle name="标题 1 2 3" xfId="900"/>
    <cellStyle name="差_河南 缺口县区测算(地方填报)_（空表）2018年上半年报告附表" xfId="901"/>
    <cellStyle name="标题 1 2_（空表）2018年上半年报告附表" xfId="902"/>
    <cellStyle name="差_省级明细_冬梅3_支出汇总" xfId="903"/>
    <cellStyle name="好_Xl0000071_支出汇总" xfId="904"/>
    <cellStyle name="标题 1 3" xfId="905"/>
    <cellStyle name="差_2012年省级平衡简表（用）" xfId="906"/>
    <cellStyle name="好_Book1_5.2017省本级收入" xfId="907"/>
    <cellStyle name="好_县市旗测算-新科目（20080627）_县市旗测算-新科目（含人口规模效应）_财力性转移支付2010年预算参考数" xfId="908"/>
    <cellStyle name="标题 1 3 2" xfId="909"/>
    <cellStyle name="差_2007年中央财政与河南省财政年终决算结算单_2018年财政收支预算草案表格" xfId="910"/>
    <cellStyle name="好_行政(燃修费)_2014省级收入及财力12.12（更新后）" xfId="911"/>
    <cellStyle name="标题 1 4" xfId="912"/>
    <cellStyle name="差_缺口县区测算_2014省级收入12.2（更新后）" xfId="913"/>
    <cellStyle name="标题 1_（空表）20180121-2018年预算草案(1)" xfId="914"/>
    <cellStyle name="差_行政公检法测算_不含人员经费系数" xfId="915"/>
    <cellStyle name="好_省属监狱人员级别表(驻外)_基金汇总" xfId="916"/>
    <cellStyle name="标题 2 2" xfId="917"/>
    <cellStyle name="差_2009年结算（最终）_基金汇总" xfId="918"/>
    <cellStyle name="标题 2 2 2" xfId="919"/>
    <cellStyle name="标题 2 2 3" xfId="920"/>
    <cellStyle name="差_河南省----2009-05-21（补充数据）_2018年财政收支预算草案表格" xfId="921"/>
    <cellStyle name="差_省级明细_Xl0000068_收入汇总" xfId="922"/>
    <cellStyle name="标题 2 2_（空表）2018年上半年报告附表" xfId="923"/>
    <cellStyle name="标题 2 3" xfId="924"/>
    <cellStyle name="好_省级明细_冬梅3_2017年预算草案（债务）" xfId="925"/>
    <cellStyle name="标题 2 3 2" xfId="926"/>
    <cellStyle name="差_其他部门(按照总人口测算）—20080416_民生政策最低支出需求" xfId="927"/>
    <cellStyle name="标题 2 4" xfId="928"/>
    <cellStyle name="标题 2_（空表）20180121-2018年预算草案(1)" xfId="929"/>
    <cellStyle name="差_分县成本差异系数_2014省级收入及财力12.12（更新后）" xfId="930"/>
    <cellStyle name="好_核定人数下发表_省级财力12.12" xfId="931"/>
    <cellStyle name="标题 3 2" xfId="932"/>
    <cellStyle name="差_农林水和城市维护标准支出20080505－县区合计_县市旗测算-新科目（含人口规模效应）" xfId="933"/>
    <cellStyle name="好_2010省对市县转移支付测算表(10-21）_（空表）2018年上半年报告附表" xfId="934"/>
    <cellStyle name="标题 3 2 2" xfId="935"/>
    <cellStyle name="标题 3 2 3" xfId="936"/>
    <cellStyle name="差_行政（人员）_财力性转移支付2010年预算参考数" xfId="937"/>
    <cellStyle name="标题 3 2_（空表）2018年上半年报告附表" xfId="938"/>
    <cellStyle name="差_2006年水利统计指标统计表" xfId="939"/>
    <cellStyle name="差_农林水和城市维护标准支出20080505－县区合计_县市旗测算-新科目（含人口规模效应）_（空表）2018年上半年报告附表" xfId="940"/>
    <cellStyle name="标题 3 3" xfId="941"/>
    <cellStyle name="标题 3 3 2" xfId="942"/>
    <cellStyle name="好_省级明细_冬梅3" xfId="943"/>
    <cellStyle name="标题 3 3_1.3日 2017年预算草案 - 副本" xfId="944"/>
    <cellStyle name="标题 3 4" xfId="945"/>
    <cellStyle name="好_5334_2006年迪庆县级财政报表附表_（空表）2018年上半年报告附表" xfId="946"/>
    <cellStyle name="标题 3_（空表）20180121-2018年预算草案(1)" xfId="947"/>
    <cellStyle name="差_表一_省级财力12.12" xfId="948"/>
    <cellStyle name="解释性文本 2" xfId="949"/>
    <cellStyle name="标题 4 2" xfId="950"/>
    <cellStyle name="千位分隔 3" xfId="951"/>
    <cellStyle name="标题 4 2 2" xfId="952"/>
    <cellStyle name="差_卫生部门_（空表）2018年上半年报告附表" xfId="953"/>
    <cellStyle name="标题 4 2 3" xfId="954"/>
    <cellStyle name="差_县市旗测算-新科目（20080626）_不含人员经费系数_省级财力12.12" xfId="955"/>
    <cellStyle name="标题 4 2_（空表）2018年上半年报告附表" xfId="956"/>
    <cellStyle name="常规 18" xfId="957"/>
    <cellStyle name="常规 23" xfId="958"/>
    <cellStyle name="标题 4 3 2" xfId="959"/>
    <cellStyle name="差_省级明细_2016年预算草案1.13_2018年财政收支预算草案表格" xfId="960"/>
    <cellStyle name="标题 4 4" xfId="961"/>
    <cellStyle name="千位分隔 5" xfId="962"/>
    <cellStyle name="标题 5" xfId="963"/>
    <cellStyle name="差_20 2007年河南结算单_附表1-6" xfId="964"/>
    <cellStyle name="好_第一部分：综合全" xfId="965"/>
    <cellStyle name="标题 5 2" xfId="966"/>
    <cellStyle name="标题 5 3" xfId="967"/>
    <cellStyle name="标题 5_（空表）2018年上半年报告附表" xfId="968"/>
    <cellStyle name="好_第一部分：综合全_（空表）2018年上半年报告附表" xfId="969"/>
    <cellStyle name="标题 6" xfId="970"/>
    <cellStyle name="标题 6 2" xfId="971"/>
    <cellStyle name="标题 7" xfId="972"/>
    <cellStyle name="好_行政(燃修费)_不含人员经费系数_财力性转移支付2010年预算参考数" xfId="973"/>
    <cellStyle name="表标题" xfId="974"/>
    <cellStyle name="差_省电力2008年 工作表_支出汇总" xfId="975"/>
    <cellStyle name="差 2" xfId="976"/>
    <cellStyle name="差 2 2" xfId="977"/>
    <cellStyle name="差 2 3" xfId="978"/>
    <cellStyle name="差 2 4" xfId="979"/>
    <cellStyle name="差_2007年中央财政与河南省财政年终决算结算单_2014省级收入及财力12.12（更新后）" xfId="980"/>
    <cellStyle name="差_文体广播事业(按照总人口测算）—20080416_（空表）2018年上半年报告附表" xfId="981"/>
    <cellStyle name="差 2_2018年财政收支预算草案表格" xfId="982"/>
    <cellStyle name="好_27重庆_财力性转移支付2010年预算参考数_（空表）2018年上半年报告附表" xfId="983"/>
    <cellStyle name="差 3" xfId="984"/>
    <cellStyle name="差 3 2" xfId="985"/>
    <cellStyle name="好_文体广播事业(按照总人口测算）—20080416_财力性转移支付2010年预算参考数_（空表）2018年上半年报告附表" xfId="986"/>
    <cellStyle name="差 3 3" xfId="987"/>
    <cellStyle name="差_市辖区测算20080510_县市旗测算-新科目（含人口规模效应）_（空表）2018年上半年报告附表" xfId="988"/>
    <cellStyle name="好_2008年财政收支预算草案(1.4)_收入汇总" xfId="989"/>
    <cellStyle name="差 3_2018年财政收支预算草案表格" xfId="990"/>
    <cellStyle name="差_(财政总决算简表-2016年)收入导出数据_（空表）2018年上半年报告附表" xfId="991"/>
    <cellStyle name="差_（空表）20180121-2018年预算草案(1)" xfId="992"/>
    <cellStyle name="差_00省级(打印)" xfId="993"/>
    <cellStyle name="差_00省级(打印)_（空表）2018年上半年报告附表" xfId="994"/>
    <cellStyle name="差_03昭通" xfId="995"/>
    <cellStyle name="差_03昭通_（空表）2018年上半年报告附表" xfId="996"/>
    <cellStyle name="差_其他部门(按照总人口测算）—20080416_县市旗测算-新科目（含人口规模效应）_2014省级收入12.2（更新后）" xfId="997"/>
    <cellStyle name="差_0502通海县" xfId="998"/>
    <cellStyle name="差_0502通海县_（空表）2018年上半年报告附表" xfId="999"/>
    <cellStyle name="好_农林水和城市维护标准支出20080505－县区合计_不含人员经费系数_财力性转移支付2010年预算参考数" xfId="1000"/>
    <cellStyle name="差_0605石屏县" xfId="1001"/>
    <cellStyle name="差_其他部门(按照总人口测算）—20080416_民生政策最低支出需求_2014省级收入12.2（更新后）" xfId="1002"/>
    <cellStyle name="差_0605石屏县_（空表）2018年上半年报告附表" xfId="1003"/>
    <cellStyle name="好_省级明细_Xl0000068" xfId="1004"/>
    <cellStyle name="差_0605石屏县_2014省级收入12.2（更新后）" xfId="1005"/>
    <cellStyle name="差_0605石屏县_财力性转移支付2010年预算参考数" xfId="1006"/>
    <cellStyle name="差_0605石屏县_财力性转移支付2010年预算参考数_（空表）2018年上半年报告附表" xfId="1007"/>
    <cellStyle name="差_0605石屏县_省级财力12.12" xfId="1008"/>
    <cellStyle name="差_县市旗测算20080508_县市旗测算-新科目（含人口规模效应）_财力性转移支付2010年预算参考数_（空表）2018年上半年报告附表" xfId="1009"/>
    <cellStyle name="差_07临沂" xfId="1010"/>
    <cellStyle name="差_2007年结算已定项目对账单_2014省级收入12.2（更新后）" xfId="1011"/>
    <cellStyle name="差_县市旗测算20080508_财力性转移支付2010年预算参考数_（空表）2018年上半年报告附表" xfId="1012"/>
    <cellStyle name="好_2012年省级平衡简表（用）" xfId="1013"/>
    <cellStyle name="差_07临沂_（空表）2018年上半年报告附表" xfId="1014"/>
    <cellStyle name="常规 6 4" xfId="1015"/>
    <cellStyle name="好_2012年省级平衡简表（用）_（空表）2018年上半年报告附表" xfId="1016"/>
    <cellStyle name="差_09黑龙江_2014省级收入12.2（更新后）" xfId="1017"/>
    <cellStyle name="差_09黑龙江_2014省级收入及财力12.12（更新后）" xfId="1018"/>
    <cellStyle name="差_09黑龙江_财力性转移支付2010年预算参考数" xfId="1019"/>
    <cellStyle name="差_09黑龙江_财力性转移支付2010年预算参考数_（空表）2018年上半年报告附表" xfId="1020"/>
    <cellStyle name="差_09黑龙江_省级财力12.12" xfId="1021"/>
    <cellStyle name="差_行政公检法测算_不含人员经费系数_（空表）2018年上半年报告附表" xfId="1022"/>
    <cellStyle name="差_1" xfId="1023"/>
    <cellStyle name="差_1_（空表）2018年上半年报告附表" xfId="1024"/>
    <cellStyle name="差_1_2014省级收入12.2（更新后）" xfId="1025"/>
    <cellStyle name="差_1_2014省级收入及财力12.12（更新后）" xfId="1026"/>
    <cellStyle name="好_国有资本经营预算（2011年报省人大）_收入汇总" xfId="1027"/>
    <cellStyle name="差_1_财力性转移支付2010年预算参考数" xfId="1028"/>
    <cellStyle name="差_1_财力性转移支付2010年预算参考数_（空表）2018年上半年报告附表" xfId="1029"/>
    <cellStyle name="差_县区合并测算20080421_2014省级收入及财力12.12（更新后）" xfId="1030"/>
    <cellStyle name="差_1_省级财力12.12" xfId="1031"/>
    <cellStyle name="差_测算结果_（空表）2018年上半年报告附表" xfId="1032"/>
    <cellStyle name="差_1110洱源县" xfId="1033"/>
    <cellStyle name="差_1110洱源县_（空表）2018年上半年报告附表" xfId="1034"/>
    <cellStyle name="差_1110洱源县_2014省级收入及财力12.12（更新后）" xfId="1035"/>
    <cellStyle name="好_2009年省对市县转移支付测算表(9.27)" xfId="1036"/>
    <cellStyle name="差_1110洱源县_财力性转移支付2010年预算参考数" xfId="1037"/>
    <cellStyle name="好_分县成本差异系数_不含人员经费系数_省级财力12.12" xfId="1038"/>
    <cellStyle name="差_1110洱源县_财力性转移支付2010年预算参考数_（空表）2018年上半年报告附表" xfId="1039"/>
    <cellStyle name="差_附表_2014省级收入12.2（更新后）" xfId="1040"/>
    <cellStyle name="差_1110洱源县_省级财力12.12" xfId="1041"/>
    <cellStyle name="好_农林水和城市维护标准支出20080505－县区合计_不含人员经费系数_财力性转移支付2010年预算参考数_（空表）2018年上半年报告附表" xfId="1042"/>
    <cellStyle name="差_11大理" xfId="1043"/>
    <cellStyle name="差_11大理_（空表）2018年上半年报告附表" xfId="1044"/>
    <cellStyle name="差_11大理_2014省级收入12.2（更新后）" xfId="1045"/>
    <cellStyle name="差_人员工资和公用经费_2014省级收入及财力12.12（更新后）" xfId="1046"/>
    <cellStyle name="差_文体广播事业(按照总人口测算）—20080416_县市旗测算-新科目（含人口规模效应）_财力性转移支付2010年预算参考数_（空表）2018年上半年报告附表" xfId="1047"/>
    <cellStyle name="差_11大理_2014省级收入及财力12.12（更新后）" xfId="1048"/>
    <cellStyle name="差_11大理_财力性转移支付2010年预算参考数" xfId="1049"/>
    <cellStyle name="差_市辖区测算-新科目（20080626）_县市旗测算-新科目（含人口规模效应）_2014省级收入及财力12.12（更新后）" xfId="1050"/>
    <cellStyle name="差_11大理_财力性转移支付2010年预算参考数_（空表）2018年上半年报告附表" xfId="1051"/>
    <cellStyle name="差_成本差异系数_财力性转移支付2010年预算参考数" xfId="1052"/>
    <cellStyle name="差_县市旗测算20080508_县市旗测算-新科目（含人口规模效应）_2014省级收入12.2（更新后）" xfId="1053"/>
    <cellStyle name="差_12滨州" xfId="1054"/>
    <cellStyle name="差_12滨州_（空表）2018年上半年报告附表" xfId="1055"/>
    <cellStyle name="差_12滨州_2014省级收入及财力12.12（更新后）" xfId="1056"/>
    <cellStyle name="差_2006年22湖南_2014省级收入12.2（更新后）" xfId="1057"/>
    <cellStyle name="差_12滨州_财力性转移支付2010年预算参考数" xfId="1058"/>
    <cellStyle name="差_市辖区测算20080510_民生政策最低支出需求_省级财力12.12" xfId="1059"/>
    <cellStyle name="差_12滨州_财力性转移支付2010年预算参考数_（空表）2018年上半年报告附表" xfId="1060"/>
    <cellStyle name="差_县市旗测算-新科目（20080627）_民生政策最低支出需求" xfId="1061"/>
    <cellStyle name="差_12滨州_省级财力12.12" xfId="1062"/>
    <cellStyle name="差_14安徽" xfId="1063"/>
    <cellStyle name="差_14安徽_2014省级收入12.2（更新后）" xfId="1064"/>
    <cellStyle name="差_Sheet1_省级支出" xfId="1065"/>
    <cellStyle name="差_14安徽_2014省级收入及财力12.12（更新后）" xfId="1066"/>
    <cellStyle name="差_14安徽_财力性转移支付2010年预算参考数" xfId="1067"/>
    <cellStyle name="差_2008年财政收支预算草案(1.4)_2016年全市及市级决算" xfId="1068"/>
    <cellStyle name="好_00省级(打印)" xfId="1069"/>
    <cellStyle name="差_14安徽_财力性转移支付2010年预算参考数_（空表）2018年上半年报告附表" xfId="1070"/>
    <cellStyle name="差_一般预算支出口径剔除表" xfId="1071"/>
    <cellStyle name="好_00省级(打印)_（空表）2018年上半年报告附表" xfId="1072"/>
    <cellStyle name="差_14安徽_省级财力12.12" xfId="1073"/>
    <cellStyle name="差_1604月报" xfId="1074"/>
    <cellStyle name="差_1604月报_（空表）2018年上半年报告附表" xfId="1075"/>
    <cellStyle name="差_河南 缺口县区测算(地方填报)" xfId="1076"/>
    <cellStyle name="差_2" xfId="1077"/>
    <cellStyle name="差_省级明细_代编全省支出预算修改_支出汇总" xfId="1078"/>
    <cellStyle name="差_2.2017全省收入" xfId="1079"/>
    <cellStyle name="差_县区合并测算20080421_（空表）2018年上半年报告附表" xfId="1080"/>
    <cellStyle name="差_2_（空表）2018年上半年报告附表" xfId="1081"/>
    <cellStyle name="强调文字颜色 3 3" xfId="1082"/>
    <cellStyle name="差_2_2014省级收入及财力12.12（更新后）" xfId="1083"/>
    <cellStyle name="好_2009年结算（最终）_收入汇总" xfId="1084"/>
    <cellStyle name="差_2_财力性转移支付2010年预算参考数_（空表）2018年上半年报告附表" xfId="1085"/>
    <cellStyle name="差_2_省级财力12.12" xfId="1086"/>
    <cellStyle name="好_云南省2008年转移支付测算——州市本级考核部分及政策性测算" xfId="1087"/>
    <cellStyle name="差_20 2007年河南结算单" xfId="1088"/>
    <cellStyle name="差_20 2007年河南结算单 2" xfId="1089"/>
    <cellStyle name="差_2010年收入预测表（20091218)）_收入汇总" xfId="1090"/>
    <cellStyle name="差_20 2007年河南结算单_2013省级预算附表" xfId="1091"/>
    <cellStyle name="差_22湖南_2014省级收入12.2（更新后）" xfId="1092"/>
    <cellStyle name="差_Book1_基金汇总" xfId="1093"/>
    <cellStyle name="差_县市旗测算-新科目（20080627）_（空表）2018年上半年报告附表" xfId="1094"/>
    <cellStyle name="差_20 2007年河南结算单_2014省级收入12.2（更新后）" xfId="1095"/>
    <cellStyle name="差_20 2007年河南结算单_2014省级收入及财力12.12（更新后）" xfId="1096"/>
    <cellStyle name="差_20 2007年河南结算单_2016年全市及市级决算" xfId="1097"/>
    <cellStyle name="差_2009年省对市县转移支付测算表(9.27)_（空表）2018年上半年报告附表" xfId="1098"/>
    <cellStyle name="差_20 2007年河南结算单_2017年预算草案（债务）" xfId="1099"/>
    <cellStyle name="差_20 2007年河南结算单_2018年财政收支预算草案表格" xfId="1100"/>
    <cellStyle name="好_12滨州" xfId="1101"/>
    <cellStyle name="差_20 2007年河南结算单_基金汇总" xfId="1102"/>
    <cellStyle name="差_20 2007年河南结算单_省级财力12.12" xfId="1103"/>
    <cellStyle name="差_2010省对市县转移支付测算表(10-21）" xfId="1104"/>
    <cellStyle name="差_20 2007年河南结算单_收入汇总" xfId="1105"/>
    <cellStyle name="差_20 2007年河南结算单_支出汇总" xfId="1106"/>
    <cellStyle name="好_教育(按照总人口测算）—20080416_不含人员经费系数" xfId="1107"/>
    <cellStyle name="差_2006年22湖南" xfId="1108"/>
    <cellStyle name="差_2006年22湖南_（空表）2018年上半年报告附表" xfId="1109"/>
    <cellStyle name="差_2006年22湖南_2014省级收入及财力12.12（更新后）" xfId="1110"/>
    <cellStyle name="差_2006年22湖南_财力性转移支付2010年预算参考数" xfId="1111"/>
    <cellStyle name="差_2006年22湖南_财力性转移支付2010年预算参考数_（空表）2018年上半年报告附表" xfId="1112"/>
    <cellStyle name="好_卫生(按照总人口测算）—20080416_不含人员经费系数" xfId="1113"/>
    <cellStyle name="差_2006年22湖南_省级财力12.12" xfId="1114"/>
    <cellStyle name="常规_12-29日省政府常务会议材料附件_2017年财政收支预算草案表格（人代会）" xfId="1115"/>
    <cellStyle name="差_2006年27重庆" xfId="1116"/>
    <cellStyle name="好_河南省----2009-05-21（补充数据）" xfId="1117"/>
    <cellStyle name="差_2006年27重庆_（空表）2018年上半年报告附表" xfId="1118"/>
    <cellStyle name="好_省级明细_全省预算代编_2017年预算草案（债务）" xfId="1119"/>
    <cellStyle name="差_2006年27重庆_2014省级收入12.2（更新后）" xfId="1120"/>
    <cellStyle name="好_河南省----2009-05-21（补充数据）_2014省级收入12.2（更新后）" xfId="1121"/>
    <cellStyle name="差_2006年27重庆_财力性转移支付2010年预算参考数" xfId="1122"/>
    <cellStyle name="差_2006年27重庆_财力性转移支付2010年预算参考数_（空表）2018年上半年报告附表" xfId="1123"/>
    <cellStyle name="差_2006年27重庆_省级财力12.12" xfId="1124"/>
    <cellStyle name="差_27重庆" xfId="1125"/>
    <cellStyle name="好_2007年一般预算支出剔除_财力性转移支付2010年预算参考数" xfId="1126"/>
    <cellStyle name="好_河南省----2009-05-21（补充数据）_省级财力12.12" xfId="1127"/>
    <cellStyle name="差_2006年28四川" xfId="1128"/>
    <cellStyle name="差_行政公检法测算_不含人员经费系数_省级财力12.12" xfId="1129"/>
    <cellStyle name="差_2006年28四川_2014省级收入12.2（更新后）" xfId="1130"/>
    <cellStyle name="差_2006年28四川_2014省级收入及财力12.12（更新后）" xfId="1131"/>
    <cellStyle name="差_2006年28四川_财力性转移支付2010年预算参考数_（空表）2018年上半年报告附表" xfId="1132"/>
    <cellStyle name="差_2006年28四川_省级财力12.12" xfId="1133"/>
    <cellStyle name="差_2006年30云南" xfId="1134"/>
    <cellStyle name="好_市辖区测算20080510_不含人员经费系数_（空表）2018年上半年报告附表" xfId="1135"/>
    <cellStyle name="解释性文本 3 2" xfId="1136"/>
    <cellStyle name="差_2006年30云南_（空表）2018年上半年报告附表" xfId="1137"/>
    <cellStyle name="好_Sheet1_Sheet2" xfId="1138"/>
    <cellStyle name="差_2006年33甘肃" xfId="1139"/>
    <cellStyle name="差_2006年34青海" xfId="1140"/>
    <cellStyle name="差_2006年34青海_2014省级收入12.2（更新后）" xfId="1141"/>
    <cellStyle name="好_省级明细_Book1_2017年预算草案（债务）" xfId="1142"/>
    <cellStyle name="差_2006年34青海_2014省级收入及财力12.12（更新后）" xfId="1143"/>
    <cellStyle name="好_分县成本差异系数_财力性转移支付2010年预算参考数" xfId="1144"/>
    <cellStyle name="差_2006年34青海_财力性转移支付2010年预算参考数" xfId="1145"/>
    <cellStyle name="好_22湖南_省级财力12.12" xfId="1146"/>
    <cellStyle name="差_2006年34青海_财力性转移支付2010年预算参考数_（空表）2018年上半年报告附表" xfId="1147"/>
    <cellStyle name="好_行政公检法测算_2014省级收入12.2（更新后）" xfId="1148"/>
    <cellStyle name="差_2006年34青海_省级财力12.12" xfId="1149"/>
    <cellStyle name="差_行政公检法测算_县市旗测算-新科目（含人口规模效应）_2014省级收入及财力12.12（更新后）" xfId="1150"/>
    <cellStyle name="差_2006年全省财力计算表（中央、决算）" xfId="1151"/>
    <cellStyle name="好_省级明细_Xl0000068_2017年预算草案（债务）" xfId="1152"/>
    <cellStyle name="差_2006年全省财力计算表（中央、决算）_（空表）2018年上半年报告附表" xfId="1153"/>
    <cellStyle name="差_2008年全省汇总收支计算表_2014省级收入12.2（更新后）" xfId="1154"/>
    <cellStyle name="差_2006年水利统计指标统计表_（空表）2018年上半年报告附表" xfId="1155"/>
    <cellStyle name="差_2006年水利统计指标统计表_2014省级收入12.2（更新后）" xfId="1156"/>
    <cellStyle name="差_2006年水利统计指标统计表_2014省级收入及财力12.12（更新后）" xfId="1157"/>
    <cellStyle name="差_教育(按照总人口测算）—20080416_2014省级收入12.2（更新后）" xfId="1158"/>
    <cellStyle name="差_县区合并测算20080423(按照各省比重）_县市旗测算-新科目（含人口规模效应）_财力性转移支付2010年预算参考数" xfId="1159"/>
    <cellStyle name="差_2006年水利统计指标统计表_财力性转移支付2010年预算参考数" xfId="1160"/>
    <cellStyle name="差_2006年水利统计指标统计表_省级财力12.12" xfId="1161"/>
    <cellStyle name="好_山东省民生支出标准_财力性转移支付2010年预算参考数_（空表）2018年上半年报告附表" xfId="1162"/>
    <cellStyle name="差_2007结算与财力(6.2)" xfId="1163"/>
    <cellStyle name="差_2007结算与财力(6.2)_支出汇总" xfId="1164"/>
    <cellStyle name="差_2007年结算已定项目对账单" xfId="1165"/>
    <cellStyle name="好_省级明细_副本1.2" xfId="1166"/>
    <cellStyle name="差_2007年结算已定项目对账单 2" xfId="1167"/>
    <cellStyle name="好_河南省----2009-05-21（补充数据）_基金汇总" xfId="1168"/>
    <cellStyle name="好_省级明细_副本1.2 2" xfId="1169"/>
    <cellStyle name="差_2007年结算已定项目对账单_2013省级预算附表" xfId="1170"/>
    <cellStyle name="差_2007年结算已定项目对账单_2014省级收入及财力12.12（更新后）" xfId="1171"/>
    <cellStyle name="差_河南省----2009-05-21（补充数据）_收入汇总" xfId="1172"/>
    <cellStyle name="好_2_（空表）2018年上半年报告附表" xfId="1173"/>
    <cellStyle name="差_2007年结算已定项目对账单_2017年预算草案（债务）" xfId="1174"/>
    <cellStyle name="差_省级明细_Xl0000068 2" xfId="1175"/>
    <cellStyle name="好_省级明细_副本1.2_2017年预算草案（债务）" xfId="1176"/>
    <cellStyle name="差_2007年结算已定项目对账单_2018年财政收支预算草案表格" xfId="1177"/>
    <cellStyle name="好_省级明细_副本1.2_2018年财政收支预算草案表格" xfId="1178"/>
    <cellStyle name="差_2007年结算已定项目对账单_附表1-6" xfId="1179"/>
    <cellStyle name="差_2007年结算已定项目对账单_基金汇总" xfId="1180"/>
    <cellStyle name="好_省级明细_副本1.2_基金汇总" xfId="1181"/>
    <cellStyle name="差_2007年结算已定项目对账单_省级财力12.12" xfId="1182"/>
    <cellStyle name="差_2007年结算已定项目对账单_收入汇总" xfId="1183"/>
    <cellStyle name="好_省级明细_副本1.2_收入汇总" xfId="1184"/>
    <cellStyle name="差_2007年收支情况及2008年收支预计表(汇总表)_（空表）2018年上半年报告附表" xfId="1185"/>
    <cellStyle name="差_市辖区测算20080510_民生政策最低支出需求_财力性转移支付2010年预算参考数" xfId="1186"/>
    <cellStyle name="差_2007年收支情况及2008年收支预计表(汇总表)_2014省级收入12.2（更新后）" xfId="1187"/>
    <cellStyle name="差_2007一般预算支出口径剔除表_财力性转移支付2010年预算参考数_（空表）2018年上半年报告附表" xfId="1188"/>
    <cellStyle name="好 2 2" xfId="1189"/>
    <cellStyle name="好_县市旗测算-新科目（20080627）_民生政策最低支出需求" xfId="1190"/>
    <cellStyle name="差_2007年收支情况及2008年收支预计表(汇总表)_财力性转移支付2010年预算参考数" xfId="1191"/>
    <cellStyle name="差_2007年收支情况及2008年收支预计表(汇总表)_财力性转移支付2010年预算参考数_（空表）2018年上半年报告附表" xfId="1192"/>
    <cellStyle name="差_2007年收支情况及2008年收支预计表(汇总表)_省级财力12.12" xfId="1193"/>
    <cellStyle name="差_2007年一般预算支出剔除" xfId="1194"/>
    <cellStyle name="好_20160105省级2016年预算情况表（最新）_基金汇总" xfId="1195"/>
    <cellStyle name="差_2007年一般预算支出剔除_（空表）2018年上半年报告附表" xfId="1196"/>
    <cellStyle name="差_省级明细_代编全省支出预算修改_2017年预算草案（债务）" xfId="1197"/>
    <cellStyle name="差_卫生(按照总人口测算）—20080416_县市旗测算-新科目（含人口规模效应）" xfId="1198"/>
    <cellStyle name="差_2007年一般预算支出剔除_2014省级收入12.2（更新后）" xfId="1199"/>
    <cellStyle name="差_2007年一般预算支出剔除_2014省级收入及财力12.12（更新后）" xfId="1200"/>
    <cellStyle name="差_2007年一般预算支出剔除_财力性转移支付2010年预算参考数" xfId="1201"/>
    <cellStyle name="好_省级明细_6.2017省本级支出" xfId="1202"/>
    <cellStyle name="差_2007年一般预算支出剔除_财力性转移支付2010年预算参考数_（空表）2018年上半年报告附表" xfId="1203"/>
    <cellStyle name="差_2007年一般预算支出剔除_省级财力12.12" xfId="1204"/>
    <cellStyle name="检查单元格 2 3" xfId="1205"/>
    <cellStyle name="差_2007年中央财政与河南省财政年终决算结算单" xfId="1206"/>
    <cellStyle name="强调文字颜色 1 3_2018年财政收支预算草案表格" xfId="1207"/>
    <cellStyle name="差_2007年中央财政与河南省财政年终决算结算单 2" xfId="1208"/>
    <cellStyle name="差_2007年中央财政与河南省财政年终决算结算单_2013省级预算附表" xfId="1209"/>
    <cellStyle name="汇总_（空表）20180121-2018年预算草案(1)" xfId="1210"/>
    <cellStyle name="差_2007年中央财政与河南省财政年终决算结算单_2014省级收入12.2（更新后）" xfId="1211"/>
    <cellStyle name="差_2007年中央财政与河南省财政年终决算结算单_2016年全市及市级决算" xfId="1212"/>
    <cellStyle name="差_教育(按照总人口测算）—20080416_不含人员经费系数_财力性转移支付2010年预算参考数_（空表）2018年上半年报告附表" xfId="1213"/>
    <cellStyle name="差_2007年中央财政与河南省财政年终决算结算单_2017年预算草案（债务）" xfId="1214"/>
    <cellStyle name="差_2007年中央财政与河南省财政年终决算结算单_附表1-6" xfId="1215"/>
    <cellStyle name="常规 11 2" xfId="1216"/>
    <cellStyle name="差_2007年中央财政与河南省财政年终决算结算单_基金汇总" xfId="1217"/>
    <cellStyle name="差_2007年中央财政与河南省财政年终决算结算单_省级财力12.12" xfId="1218"/>
    <cellStyle name="差_2007年中央财政与河南省财政年终决算结算单_收入汇总" xfId="1219"/>
    <cellStyle name="差_2009年结算（最终）_支出汇总" xfId="1220"/>
    <cellStyle name="差_2007年中央财政与河南省财政年终决算结算单_支出汇总" xfId="1221"/>
    <cellStyle name="差_县区合并测算20080423(按照各省比重）_不含人员经费系数_2014省级收入及财力12.12（更新后）" xfId="1222"/>
    <cellStyle name="差_2007一般预算支出口径剔除表" xfId="1223"/>
    <cellStyle name="计算 3 2" xfId="1224"/>
    <cellStyle name="差_2007一般预算支出口径剔除表_（空表）2018年上半年报告附表" xfId="1225"/>
    <cellStyle name="差_2007一般预算支出口径剔除表_2014省级收入12.2（更新后）" xfId="1226"/>
    <cellStyle name="差_2007一般预算支出口径剔除表_2014省级收入及财力12.12（更新后）" xfId="1227"/>
    <cellStyle name="差_2007一般预算支出口径剔除表_财力性转移支付2010年预算参考数" xfId="1228"/>
    <cellStyle name="差_2007一般预算支出口径剔除表_省级财力12.12" xfId="1229"/>
    <cellStyle name="差_河南 缺口县区测算(地方填报)_财力性转移支付2010年预算参考数" xfId="1230"/>
    <cellStyle name="差_2008计算资料（8月11日终稿）" xfId="1231"/>
    <cellStyle name="差_2008计算资料（8月5）" xfId="1232"/>
    <cellStyle name="差_省级明细_冬梅3 2" xfId="1233"/>
    <cellStyle name="好_Xl0000071 2" xfId="1234"/>
    <cellStyle name="差_2008结算与财力(最终)" xfId="1235"/>
    <cellStyle name="差_2008经常性收入_（空表）2018年上半年报告附表" xfId="1236"/>
    <cellStyle name="差_2008年财政收支预算草案(1.4)" xfId="1237"/>
    <cellStyle name="差_2008年财政收支预算草案(1.4) 2" xfId="1238"/>
    <cellStyle name="差_2008年财政收支预算草案(1.4)_（空表）20180121-2018年预算草案(1)" xfId="1239"/>
    <cellStyle name="差_2008年财政收支预算草案(1.4)_2017年预算草案（债务）" xfId="1240"/>
    <cellStyle name="差_2008年财政收支预算草案(1.4)_2017年预算草案1.12" xfId="1241"/>
    <cellStyle name="差_2008年财政收支预算草案(1.4)_2017年预算草案1.12_2018年财政收支预算草案表格" xfId="1242"/>
    <cellStyle name="差_Book1_附表1-6" xfId="1243"/>
    <cellStyle name="差_云南省2008年转移支付测算——州市本级考核部分及政策性测算_财力性转移支付2010年预算参考数_（空表）2018年上半年报告附表" xfId="1244"/>
    <cellStyle name="差_2008年财政收支预算草案(1.4)_收入汇总" xfId="1245"/>
    <cellStyle name="差_2008年财政收支预算草案(1.4)_支出汇总" xfId="1246"/>
    <cellStyle name="差_2008年全省汇总收支计算表" xfId="1247"/>
    <cellStyle name="好_核定人数下发表_2014省级收入及财力12.12（更新后）" xfId="1248"/>
    <cellStyle name="差_2008年全省汇总收支计算表_（空表）2018年上半年报告附表" xfId="1249"/>
    <cellStyle name="差_28四川_财力性转移支付2010年预算参考数" xfId="1250"/>
    <cellStyle name="差_2008年全省汇总收支计算表_2014省级收入及财力12.12（更新后）" xfId="1251"/>
    <cellStyle name="差_2008年全省汇总收支计算表_财力性转移支付2010年预算参考数" xfId="1252"/>
    <cellStyle name="差_2008年全省汇总收支计算表_财力性转移支付2010年预算参考数_（空表）2018年上半年报告附表" xfId="1253"/>
    <cellStyle name="差_2008年全省汇总收支计算表_省级财力12.12" xfId="1254"/>
    <cellStyle name="好_国有资本经营预算（2011年报省人大）_支出汇总" xfId="1255"/>
    <cellStyle name="差_2008年一般预算支出预计" xfId="1256"/>
    <cellStyle name="好_核定人数对比_2014省级收入12.2（更新后）" xfId="1257"/>
    <cellStyle name="差_2008年一般预算支出预计_（空表）2018年上半年报告附表" xfId="1258"/>
    <cellStyle name="差_2008年预计支出与2007年对比" xfId="1259"/>
    <cellStyle name="好_河南省农村义务教育教师绩效工资测算表8-12_2014省级收入及财力12.12（更新后）" xfId="1260"/>
    <cellStyle name="差_2008年支出核定" xfId="1261"/>
    <cellStyle name="差_2008年支出核定_（空表）2018年上半年报告附表" xfId="1262"/>
    <cellStyle name="好_2007年结算已定项目对账单_收入汇总" xfId="1263"/>
    <cellStyle name="差_2008年支出调整" xfId="1264"/>
    <cellStyle name="差_2008年支出调整_（空表）2018年上半年报告附表" xfId="1265"/>
    <cellStyle name="差_2008年支出调整_2014省级收入及财力12.12（更新后）" xfId="1266"/>
    <cellStyle name="好_县市旗测算-新科目（20080626）_县市旗测算-新科目（含人口规模效应）" xfId="1267"/>
    <cellStyle name="差_2008年支出调整_财力性转移支付2010年预算参考数" xfId="1268"/>
    <cellStyle name="差_2008年支出调整_财力性转移支付2010年预算参考数_（空表）2018年上半年报告附表" xfId="1269"/>
    <cellStyle name="好_省级明细_Xl0000068 2" xfId="1270"/>
    <cellStyle name="差_2008年支出调整_省级财力12.12" xfId="1271"/>
    <cellStyle name="好_2010年收入预测表（20091219)）" xfId="1272"/>
    <cellStyle name="差_2009年财力测算情况11.19_（空表）20180121-2018年预算草案(1)" xfId="1273"/>
    <cellStyle name="差_卫生(按照总人口测算）—20080416_2014省级收入12.2（更新后）" xfId="1274"/>
    <cellStyle name="差_2009年财力测算情况11.19_（空表）2018年上半年报告附表" xfId="1275"/>
    <cellStyle name="差_2009年财力测算情况11.19_2016年全市及市级决算" xfId="1276"/>
    <cellStyle name="差_2009年财力测算情况11.19_2017年预算草案1.12" xfId="1277"/>
    <cellStyle name="差_2009年财力测算情况11.19_基金汇总" xfId="1278"/>
    <cellStyle name="差_2009年财力测算情况11.19_收入汇总" xfId="1279"/>
    <cellStyle name="差_2009年财力测算情况11.19_支出汇总" xfId="1280"/>
    <cellStyle name="差_2009年结算（最终）" xfId="1281"/>
    <cellStyle name="差_成本差异系数_2014省级收入12.2（更新后）" xfId="1282"/>
    <cellStyle name="差_2009年结算（最终）_收入汇总" xfId="1283"/>
    <cellStyle name="差_2009年省对市县转移支付测算表(9.27)" xfId="1284"/>
    <cellStyle name="差_2009年省对市县转移支付测算表(9.27)_2014省级收入12.2（更新后）" xfId="1285"/>
    <cellStyle name="好_津补贴保障测算(5.21)_（空表）20180121-2018年预算草案(1)" xfId="1286"/>
    <cellStyle name="好_省级明细_2016年预算草案1.13_基金汇总" xfId="1287"/>
    <cellStyle name="差_2009年省对市县转移支付测算表(9.27)_2014省级收入及财力12.12（更新后）" xfId="1288"/>
    <cellStyle name="差_2009年省对市县转移支付测算表(9.27)_省级财力12.12" xfId="1289"/>
    <cellStyle name="差_2009年省与市县结算（最终）" xfId="1290"/>
    <cellStyle name="差_2009全省决算表（批复后）" xfId="1291"/>
    <cellStyle name="差_省级明细_冬梅3_基金汇总" xfId="1292"/>
    <cellStyle name="好_Xl0000071_基金汇总" xfId="1293"/>
    <cellStyle name="差_2010.10.30" xfId="1294"/>
    <cellStyle name="差_国有资本经营预算（2011年报省人大） 2" xfId="1295"/>
    <cellStyle name="差_2010年全省供养人员" xfId="1296"/>
    <cellStyle name="差_2010年收入预测表（20091218)）_基金汇总" xfId="1297"/>
    <cellStyle name="差_县区合并测算20080423(按照各省比重）_县市旗测算-新科目（含人口规模效应）" xfId="1298"/>
    <cellStyle name="好_分县成本差异系数_不含人员经费系数_2014省级收入12.2（更新后）" xfId="1299"/>
    <cellStyle name="差_2010年收入预测表（20091218)）_支出汇总" xfId="1300"/>
    <cellStyle name="差_2010年收入预测表（20091219)）" xfId="1301"/>
    <cellStyle name="差_2010年收入预测表（20091219)）_基金汇总" xfId="1302"/>
    <cellStyle name="差_青海 缺口县区测算(地方填报)_财力性转移支付2010年预算参考数" xfId="1303"/>
    <cellStyle name="差_2010年收入预测表（20091219)）_收入汇总" xfId="1304"/>
    <cellStyle name="差_云南省2008年转移支付测算——州市本级考核部分及政策性测算_省级财力12.12" xfId="1305"/>
    <cellStyle name="好_20160105省级2016年预算情况表（最新）_支出汇总" xfId="1306"/>
    <cellStyle name="差_2010年收入预测表（20091219)）_支出汇总" xfId="1307"/>
    <cellStyle name="差_2010年收入预测表（20091230)）" xfId="1308"/>
    <cellStyle name="差_2010年收入预测表（20091230)）_基金汇总" xfId="1309"/>
    <cellStyle name="差_2010年收入预测表（20091230)）_收入汇总" xfId="1310"/>
    <cellStyle name="差_2010年收入预测表（20091230)）_支出汇总" xfId="1311"/>
    <cellStyle name="好_国有资本经营预算（2011年报省人大） 2" xfId="1312"/>
    <cellStyle name="差_2010省对市县转移支付测算表(10-21）_（空表）2018年上半年报告附表" xfId="1313"/>
    <cellStyle name="钎霖_4岿角利" xfId="1314"/>
    <cellStyle name="差_2010省对市县转移支付测算表(10-21）_2014省级收入12.2（更新后）" xfId="1315"/>
    <cellStyle name="差_教育(按照总人口测算）—20080416_财力性转移支付2010年预算参考数_（空表）2018年上半年报告附表" xfId="1316"/>
    <cellStyle name="差_2010省对市县转移支付测算表(10-21）_2014省级收入及财力12.12（更新后）" xfId="1317"/>
    <cellStyle name="好_5.2017省本级收入" xfId="1318"/>
    <cellStyle name="强调 3" xfId="1319"/>
    <cellStyle name="差_2010省对市县转移支付测算表(10-21）_省级财力12.12" xfId="1320"/>
    <cellStyle name="差_财政供养人员_2014省级收入及财力12.12（更新后）" xfId="1321"/>
    <cellStyle name="差_2010省级行政性收费专项收入批复" xfId="1322"/>
    <cellStyle name="差_2010省级行政性收费专项收入批复_基金汇总" xfId="1323"/>
    <cellStyle name="差_核定人数对比_财力性转移支付2010年预算参考数" xfId="1324"/>
    <cellStyle name="差_2010省级行政性收费专项收入批复_支出汇总" xfId="1325"/>
    <cellStyle name="差_财政厅编制用表（2011年报省人大）_2017年预算草案（债务）" xfId="1326"/>
    <cellStyle name="差_20111127汇报附表（8张）" xfId="1327"/>
    <cellStyle name="差_20111127汇报附表（8张）_基金汇总" xfId="1328"/>
    <cellStyle name="好_12滨州_财力性转移支付2010年预算参考数" xfId="1329"/>
    <cellStyle name="差_20111127汇报附表（8张）_收入汇总" xfId="1330"/>
    <cellStyle name="差_20111127汇报附表（8张）_支出汇总" xfId="1331"/>
    <cellStyle name="差_Material reprot In Dec (3)" xfId="1332"/>
    <cellStyle name="差_分析缺口率_省级财力12.12" xfId="1333"/>
    <cellStyle name="好_分县成本差异系数_2014省级收入及财力12.12（更新后）" xfId="1334"/>
    <cellStyle name="差_2011年全省及省级预计12-31" xfId="1335"/>
    <cellStyle name="差_县区合并测算20080423(按照各省比重）_民生政策最低支出需求_（空表）2018年上半年报告附表" xfId="1336"/>
    <cellStyle name="差_2011年全省及省级预计2011-12-12" xfId="1337"/>
    <cellStyle name="差_2011年全省及省级预计2011-12-12_基金汇总" xfId="1338"/>
    <cellStyle name="差_2011年全省及省级预计2011-12-12_收入汇总" xfId="1339"/>
    <cellStyle name="差_2011年全省及省级预计2011-12-12_支出汇总" xfId="1340"/>
    <cellStyle name="差_2011年预算表格2010.12.9" xfId="1341"/>
    <cellStyle name="差_28四川" xfId="1342"/>
    <cellStyle name="差_商品交易所2006--2008年税收" xfId="1343"/>
    <cellStyle name="警告文本 2 2" xfId="1344"/>
    <cellStyle name="差_2011年预算表格2010.12.9 2" xfId="1345"/>
    <cellStyle name="差_商品交易所2006--2008年税收 2" xfId="1346"/>
    <cellStyle name="好_农林水和城市维护标准支出20080505－县区合计_民生政策最低支出需求_财力性转移支付2010年预算参考数_（空表）2018年上半年报告附表" xfId="1347"/>
    <cellStyle name="差_2011年预算表格2010.12.9_2013省级预算附表" xfId="1348"/>
    <cellStyle name="差_商品交易所2006--2008年税收_2013省级预算附表" xfId="1349"/>
    <cellStyle name="好_34青海_2014省级收入及财力12.12（更新后）" xfId="1350"/>
    <cellStyle name="差_2011年预算表格2010.12.9_2014省级收入12.2（更新后）" xfId="1351"/>
    <cellStyle name="差_28四川_2014省级收入12.2（更新后）" xfId="1352"/>
    <cellStyle name="差_商品交易所2006--2008年税收_2014省级收入12.2（更新后）" xfId="1353"/>
    <cellStyle name="差_2011年预算表格2010.12.9_2014省级收入及财力12.12（更新后）" xfId="1354"/>
    <cellStyle name="差_28四川_2014省级收入及财力12.12（更新后）" xfId="1355"/>
    <cellStyle name="差_商品交易所2006--2008年税收_2014省级收入及财力12.12（更新后）" xfId="1356"/>
    <cellStyle name="好_省电力2008年 工作表_支出汇总" xfId="1357"/>
    <cellStyle name="差_2011年预算表格2010.12.9_2016年全市及市级决算" xfId="1358"/>
    <cellStyle name="差_2013省级预算附表" xfId="1359"/>
    <cellStyle name="差_商品交易所2006--2008年税收_2016年全市及市级决算" xfId="1360"/>
    <cellStyle name="计算 2_（空表）2018年上半年报告附表" xfId="1361"/>
    <cellStyle name="差_2011年预算表格2010.12.9_2017年预算草案（债务）" xfId="1362"/>
    <cellStyle name="差_商品交易所2006--2008年税收_2017年预算草案（债务）" xfId="1363"/>
    <cellStyle name="好_测算结果_2014省级收入及财力12.12（更新后）" xfId="1364"/>
    <cellStyle name="差_2011年预算表格2010.12.9_附表1-6" xfId="1365"/>
    <cellStyle name="差_商品交易所2006--2008年税收_附表1-6" xfId="1366"/>
    <cellStyle name="差_2011年预算表格2010.12.9_基金汇总" xfId="1367"/>
    <cellStyle name="差_汇总表4_财力性转移支付2010年预算参考数" xfId="1368"/>
    <cellStyle name="差_商品交易所2006--2008年税收_基金汇总" xfId="1369"/>
    <cellStyle name="差_2011年预算表格2010.12.9_省级财力12.12" xfId="1370"/>
    <cellStyle name="差_28四川_省级财力12.12" xfId="1371"/>
    <cellStyle name="差_商品交易所2006--2008年税收_省级财力12.12" xfId="1372"/>
    <cellStyle name="差_县市旗测算-新科目（20080626）_县市旗测算-新科目（含人口规模效应）_财力性转移支付2010年预算参考数" xfId="1373"/>
    <cellStyle name="差_2011年预算表格2010.12.9_收入汇总" xfId="1374"/>
    <cellStyle name="差_商品交易所2006--2008年税收_收入汇总" xfId="1375"/>
    <cellStyle name="差_2011年预算表格2010.12.9_支出汇总" xfId="1376"/>
    <cellStyle name="差_商品交易所2006--2008年税收_支出汇总" xfId="1377"/>
    <cellStyle name="差_省级明细_代编表" xfId="1378"/>
    <cellStyle name="差_2011年预算大表11-26" xfId="1379"/>
    <cellStyle name="差_2011年预算大表11-26 2" xfId="1380"/>
    <cellStyle name="差_2011年预算大表11-26_2016年全市及市级决算" xfId="1381"/>
    <cellStyle name="差_县市旗测算-新科目（20080627）_不含人员经费系数" xfId="1382"/>
    <cellStyle name="差_2011年预算大表11-26_2017年预算草案（债务）" xfId="1383"/>
    <cellStyle name="差_行政公检法测算_（空表）2018年上半年报告附表" xfId="1384"/>
    <cellStyle name="差_行政公检法测算_财力性转移支付2010年预算参考数" xfId="1385"/>
    <cellStyle name="差_2011年预算大表11-26_2018年财政收支预算草案表格" xfId="1386"/>
    <cellStyle name="差_2011年预算大表11-26_基金汇总" xfId="1387"/>
    <cellStyle name="好_省级明细_全省预算代编_支出汇总" xfId="1388"/>
    <cellStyle name="强调文字颜色 1 2 2" xfId="1389"/>
    <cellStyle name="差_2011年预算大表11-26_收入汇总" xfId="1390"/>
    <cellStyle name="好_财力（李处长）_2014省级收入12.2（更新后）" xfId="1391"/>
    <cellStyle name="差_2011年预算大表11-26_支出汇总" xfId="1392"/>
    <cellStyle name="差_县区合并测算20080421_民生政策最低支出需求_财力性转移支付2010年预算参考数" xfId="1393"/>
    <cellStyle name="差_2012-2013年经常性收入预测（1.1新口径）" xfId="1394"/>
    <cellStyle name="差_2012年国有资本经营预算收支总表" xfId="1395"/>
    <cellStyle name="好_34青海_1_2014省级收入12.2（更新后）" xfId="1396"/>
    <cellStyle name="差_2012年结算与财力5.3" xfId="1397"/>
    <cellStyle name="差_2012年结余使用" xfId="1398"/>
    <cellStyle name="差_22湖南_2014省级收入及财力12.12（更新后）" xfId="1399"/>
    <cellStyle name="差_2012年结余使用_（空表）2018年上半年报告附表" xfId="1400"/>
    <cellStyle name="差_2012年省级平衡表" xfId="1401"/>
    <cellStyle name="差_河南省----2009-05-21（补充数据）_基金汇总" xfId="1402"/>
    <cellStyle name="差_2012年省级一般预算收入计划" xfId="1403"/>
    <cellStyle name="差_民生政策最低支出需求_财力性转移支付2010年预算参考数_（空表）2018年上半年报告附表" xfId="1404"/>
    <cellStyle name="差_20160105省级2016年预算情况表（最新）" xfId="1405"/>
    <cellStyle name="好_省电力2008年 工作表_2016年全市及市级决算" xfId="1406"/>
    <cellStyle name="差_20160105省级2016年预算情况表（最新） 2" xfId="1407"/>
    <cellStyle name="差_20160105省级2016年预算情况表（最新）_2017年预算草案（债务）" xfId="1408"/>
    <cellStyle name="差_20160105省级2016年预算情况表（最新）_2018年财政收支预算草案表格" xfId="1409"/>
    <cellStyle name="差_县市旗测算20080508_民生政策最低支出需求_财力性转移支付2010年预算参考数" xfId="1410"/>
    <cellStyle name="差_20160105省级2016年预算情况表（最新）_支出汇总" xfId="1411"/>
    <cellStyle name="好_河南省----2009-05-21（补充数据）_收入汇总" xfId="1412"/>
    <cellStyle name="差_20161017---核定基数定表" xfId="1413"/>
    <cellStyle name="差_20161017---核定基数定表_（空表）2018年上半年报告附表" xfId="1414"/>
    <cellStyle name="差_2016-2017全省国资预算_2018年财政收支预算草案表格" xfId="1415"/>
    <cellStyle name="好_Sheet1" xfId="1416"/>
    <cellStyle name="差_2016年财政专项清理表" xfId="1417"/>
    <cellStyle name="差_县区合并测算20080421_不含人员经费系数_2014省级收入12.2（更新后）" xfId="1418"/>
    <cellStyle name="差_2016年财政专项清理表_2018年财政收支预算草案表格" xfId="1419"/>
    <cellStyle name="差_2016年财政总决算生成表全套0417 -平衡表" xfId="1420"/>
    <cellStyle name="好_2006年27重庆_2014省级收入及财力12.12（更新后）" xfId="1421"/>
    <cellStyle name="差_2016年财政总决算生成表全套0417 -平衡表_（空表）2018年上半年报告附表" xfId="1422"/>
    <cellStyle name="差_津补贴保障测算（2010.3.19）_省级财力12.12" xfId="1423"/>
    <cellStyle name="差_2016年结算与财力5.17" xfId="1424"/>
    <cellStyle name="差_2016年全市及市级决算" xfId="1425"/>
    <cellStyle name="差_2016年中原银行税收基数短收市县负担情况表_（空表）2018年上半年报告附表" xfId="1426"/>
    <cellStyle name="好_财政供养人员_2014省级收入12.2（更新后）" xfId="1427"/>
    <cellStyle name="差_2016省级收入1.3" xfId="1428"/>
    <cellStyle name="好_省级明细_Xl0000071_2018年财政收支预算草案表格" xfId="1429"/>
    <cellStyle name="差_20170103省级2017年预算情况表" xfId="1430"/>
    <cellStyle name="差_Xl0000302" xfId="1431"/>
    <cellStyle name="差_县区合并测算20080421_县市旗测算-新科目（含人口规模效应）" xfId="1432"/>
    <cellStyle name="差_20170103省级2017年预算情况表_2018年财政收支预算草案表格" xfId="1433"/>
    <cellStyle name="好_1110洱源县_2014省级收入及财力12.12（更新后）" xfId="1434"/>
    <cellStyle name="差_2017年预算草案（债务）" xfId="1435"/>
    <cellStyle name="差_2017年预算草案1.12" xfId="1436"/>
    <cellStyle name="差_20河南" xfId="1437"/>
    <cellStyle name="差_20河南(财政部2010年县级基本财力测算数据)" xfId="1438"/>
    <cellStyle name="差_20河南(财政部2010年县级基本财力测算数据)_（空表）2018年上半年报告附表" xfId="1439"/>
    <cellStyle name="差_20河南(财政部2010年县级基本财力测算数据)_2014省级收入及财力12.12（更新后）" xfId="1440"/>
    <cellStyle name="差_省级明细_Book3_2018年财政收支预算草案表格" xfId="1441"/>
    <cellStyle name="差_20河南(财政部2010年县级基本财力测算数据)_省级财力12.12" xfId="1442"/>
    <cellStyle name="差_20河南_（空表）2018年上半年报告附表" xfId="1443"/>
    <cellStyle name="差_省级明细_全省收入代编最新_基金汇总" xfId="1444"/>
    <cellStyle name="好_分析缺口率_2014省级收入及财力12.12（更新后）" xfId="1445"/>
    <cellStyle name="好_行政（人员）_县市旗测算-新科目（含人口规模效应）" xfId="1446"/>
    <cellStyle name="差_20河南_2014省级收入12.2（更新后）" xfId="1447"/>
    <cellStyle name="差_20河南_财力性转移支付2010年预算参考数" xfId="1448"/>
    <cellStyle name="差_20河南_财力性转移支付2010年预算参考数_（空表）2018年上半年报告附表" xfId="1449"/>
    <cellStyle name="差_20河南_省级财力12.12" xfId="1450"/>
    <cellStyle name="差_20河南省" xfId="1451"/>
    <cellStyle name="差_分析缺口率_2014省级收入12.2（更新后）" xfId="1452"/>
    <cellStyle name="差_20河南省_（空表）2018年上半年报告附表" xfId="1453"/>
    <cellStyle name="检查单元格 3 2" xfId="1454"/>
    <cellStyle name="差_21.2017年全省基金收入" xfId="1455"/>
    <cellStyle name="差_22.2017年全省基金支出" xfId="1456"/>
    <cellStyle name="好_2011年预算表格2010.12.9_2013省级预算附表" xfId="1457"/>
    <cellStyle name="差_22湖南" xfId="1458"/>
    <cellStyle name="好_530623_2006年县级财政报表附表" xfId="1459"/>
    <cellStyle name="差_22湖南_（空表）2018年上半年报告附表" xfId="1460"/>
    <cellStyle name="差_测算总表_省级财力12.12" xfId="1461"/>
    <cellStyle name="好_津补贴保障测算(5.21)_支出汇总" xfId="1462"/>
    <cellStyle name="好_省电力2008年 工作表 2" xfId="1463"/>
    <cellStyle name="差_22湖南_财力性转移支付2010年预算参考数" xfId="1464"/>
    <cellStyle name="差_22湖南_财力性转移支付2010年预算参考数_（空表）2018年上半年报告附表" xfId="1465"/>
    <cellStyle name="差_27重庆_（空表）2018年上半年报告附表" xfId="1466"/>
    <cellStyle name="好_2007年一般预算支出剔除_财力性转移支付2010年预算参考数_（空表）2018年上半年报告附表" xfId="1467"/>
    <cellStyle name="差_27重庆_2014省级收入及财力12.12（更新后）" xfId="1468"/>
    <cellStyle name="差_27重庆_财力性转移支付2010年预算参考数" xfId="1469"/>
    <cellStyle name="差_27重庆_财力性转移支付2010年预算参考数_（空表）2018年上半年报告附表" xfId="1470"/>
    <cellStyle name="差_县市旗测算-新科目（20080626）_民生政策最低支出需求" xfId="1471"/>
    <cellStyle name="差_27重庆_省级财力12.12" xfId="1472"/>
    <cellStyle name="差_检验表_（空表）2018年上半年报告附表" xfId="1473"/>
    <cellStyle name="差_缺口县区测算_财力性转移支付2010年预算参考数" xfId="1474"/>
    <cellStyle name="差_28四川_（空表）2018年上半年报告附表" xfId="1475"/>
    <cellStyle name="差_28四川_财力性转移支付2010年预算参考数_（空表）2018年上半年报告附表" xfId="1476"/>
    <cellStyle name="差_30云南" xfId="1477"/>
    <cellStyle name="差_30云南_1_（空表）2018年上半年报告附表" xfId="1478"/>
    <cellStyle name="差_30云南_（空表）2018年上半年报告附表" xfId="1479"/>
    <cellStyle name="差_30云南_1" xfId="1480"/>
    <cellStyle name="差_30云南_1_2014省级收入12.2（更新后）" xfId="1481"/>
    <cellStyle name="强调文字颜色 5 3 2" xfId="1482"/>
    <cellStyle name="差_30云南_1_2014省级收入及财力12.12（更新后）" xfId="1483"/>
    <cellStyle name="差_30云南_1_财力性转移支付2010年预算参考数" xfId="1484"/>
    <cellStyle name="差_30云南_1_财力性转移支付2010年预算参考数_（空表）2018年上半年报告附表" xfId="1485"/>
    <cellStyle name="差_30云南_1_省级财力12.12" xfId="1486"/>
    <cellStyle name="差_33甘肃" xfId="1487"/>
    <cellStyle name="差_农林水和城市维护标准支出20080505－县区合计_民生政策最低支出需求_省级财力12.12" xfId="1488"/>
    <cellStyle name="差_34青海" xfId="1489"/>
    <cellStyle name="好_县市旗测算20080508_不含人员经费系数" xfId="1490"/>
    <cellStyle name="差_34青海_（空表）2018年上半年报告附表" xfId="1491"/>
    <cellStyle name="好_县市旗测算20080508_不含人员经费系数_（空表）2018年上半年报告附表" xfId="1492"/>
    <cellStyle name="差_34青海_1" xfId="1493"/>
    <cellStyle name="差_34青海_1_（空表）2018年上半年报告附表" xfId="1494"/>
    <cellStyle name="差_34青海_1_2014省级收入12.2（更新后）" xfId="1495"/>
    <cellStyle name="好_河南 缺口县区测算(地方填报)" xfId="1496"/>
    <cellStyle name="好_省级明细_全省预算代编" xfId="1497"/>
    <cellStyle name="差_34青海_1_2014省级收入及财力12.12（更新后）" xfId="1498"/>
    <cellStyle name="好_2012年结余使用" xfId="1499"/>
    <cellStyle name="差_34青海_1_财力性转移支付2010年预算参考数" xfId="1500"/>
    <cellStyle name="差_34青海_1_财力性转移支付2010年预算参考数_（空表）2018年上半年报告附表" xfId="1501"/>
    <cellStyle name="强调文字颜色 5 3" xfId="1502"/>
    <cellStyle name="差_34青海_2014省级收入12.2（更新后）" xfId="1503"/>
    <cellStyle name="差_测算结果汇总_省级财力12.12" xfId="1504"/>
    <cellStyle name="差_34青海_财力性转移支付2010年预算参考数" xfId="1505"/>
    <cellStyle name="常规 5" xfId="1506"/>
    <cellStyle name="好_县市旗测算20080508_不含人员经费系数_财力性转移支付2010年预算参考数" xfId="1507"/>
    <cellStyle name="差_34青海_财力性转移支付2010年预算参考数_（空表）2018年上半年报告附表" xfId="1508"/>
    <cellStyle name="好_县市旗测算20080508_不含人员经费系数_财力性转移支付2010年预算参考数_（空表）2018年上半年报告附表" xfId="1509"/>
    <cellStyle name="差_410927000_台前县" xfId="1510"/>
    <cellStyle name="差_410927000_台前县_2014省级收入12.2（更新后）" xfId="1511"/>
    <cellStyle name="差_缺口县区测算（11.13）_财力性转移支付2010年预算参考数_（空表）2018年上半年报告附表" xfId="1512"/>
    <cellStyle name="差_410927000_台前县_2014省级收入及财力12.12（更新后）" xfId="1513"/>
    <cellStyle name="差_410927000_台前县_省级财力12.12" xfId="1514"/>
    <cellStyle name="差_5.2017省本级收入" xfId="1515"/>
    <cellStyle name="差_530623_2006年县级财政报表附表" xfId="1516"/>
    <cellStyle name="好_县区合并测算20080421_民生政策最低支出需求_财力性转移支付2010年预算参考数_（空表）2018年上半年报告附表" xfId="1517"/>
    <cellStyle name="差_530629_2006年县级财政报表附表" xfId="1518"/>
    <cellStyle name="差_5334_2006年迪庆县级财政报表附表" xfId="1519"/>
    <cellStyle name="差_5334_2006年迪庆县级财政报表附表_（空表）2018年上半年报告附表" xfId="1520"/>
    <cellStyle name="差_县区合并测算20080421_不含人员经费系数_省级财力12.12" xfId="1521"/>
    <cellStyle name="差_6.2017省本级支出" xfId="1522"/>
    <cellStyle name="差_缺口县区测算(财政部标准)_（空表）2018年上半年报告附表" xfId="1523"/>
    <cellStyle name="好_2017年预算草案1.12" xfId="1524"/>
    <cellStyle name="强调文字颜色 3 2 2" xfId="1525"/>
    <cellStyle name="差_Book1" xfId="1526"/>
    <cellStyle name="差_城建部门_（空表）2018年上半年报告附表" xfId="1527"/>
    <cellStyle name="好_2007年收支情况及2008年收支预计表(汇总表)_省级财力12.12" xfId="1528"/>
    <cellStyle name="差_Book1_2012-2013年经常性收入预测（1.1新口径）" xfId="1529"/>
    <cellStyle name="差_Book1_2012-2013年经常性收入预测（1.1新口径）_（空表）2018年上半年报告附表" xfId="1530"/>
    <cellStyle name="差_Book1_2012年省级平衡简表（用）" xfId="1531"/>
    <cellStyle name="好_卫生部门_财力性转移支付2010年预算参考数_（空表）2018年上半年报告附表" xfId="1532"/>
    <cellStyle name="强调文字颜色 1 4" xfId="1533"/>
    <cellStyle name="差_Book1_2012年省级平衡简表（用）_（空表）2018年上半年报告附表" xfId="1534"/>
    <cellStyle name="差_Book1_2013省级预算附表" xfId="1535"/>
    <cellStyle name="差_县市旗测算-新科目（20080627）_不含人员经费系数_（空表）2018年上半年报告附表" xfId="1536"/>
    <cellStyle name="好_行政公检法测算_不含人员经费系数_2014省级收入及财力12.12（更新后）" xfId="1537"/>
    <cellStyle name="差_Book1_2016年结算与财力5.17" xfId="1538"/>
    <cellStyle name="差_Book1_2016年结算与财力5.17_（空表）2018年上半年报告附表" xfId="1539"/>
    <cellStyle name="差_县市旗测算20080508_县市旗测算-新科目（含人口规模效应）_财力性转移支付2010年预算参考数" xfId="1540"/>
    <cellStyle name="差_Book1_5.2017省本级收入" xfId="1541"/>
    <cellStyle name="差_Book1_财力性转移支付2010年预算参考数" xfId="1542"/>
    <cellStyle name="差_Book1_财力性转移支付2010年预算参考数_（空表）2018年上半年报告附表" xfId="1543"/>
    <cellStyle name="差_Book1_收入汇总" xfId="1544"/>
    <cellStyle name="差_省级明细_2016-2017全省国资预算_2018年财政收支预算草案表格" xfId="1545"/>
    <cellStyle name="差_Book1_支出汇总" xfId="1546"/>
    <cellStyle name="差_省级明细_6.2017省本级支出" xfId="1547"/>
    <cellStyle name="差_Book2_（空表）2018年上半年报告附表" xfId="1548"/>
    <cellStyle name="差_Book2_2014省级收入及财力12.12（更新后）" xfId="1549"/>
    <cellStyle name="好_2007年结算已定项目对账单_2014省级收入12.2（更新后）" xfId="1550"/>
    <cellStyle name="好_人员工资和公用经费2_财力性转移支付2010年预算参考数" xfId="1551"/>
    <cellStyle name="差_Book2_财力性转移支付2010年预算参考数" xfId="1552"/>
    <cellStyle name="差_卫生部门_2014省级收入12.2（更新后）" xfId="1553"/>
    <cellStyle name="好_缺口县区测算(按核定人数)_财力性转移支付2010年预算参考数_（空表）2018年上半年报告附表" xfId="1554"/>
    <cellStyle name="好_文体广播事业(按照总人口测算）—20080416_县市旗测算-新科目（含人口规模效应）" xfId="1555"/>
    <cellStyle name="差_Book2_财力性转移支付2010年预算参考数_（空表）2018年上半年报告附表" xfId="1556"/>
    <cellStyle name="好_省级明细_社保2017年预算草案1.3_2018年财政收支预算草案表格" xfId="1557"/>
    <cellStyle name="好_文体广播事业(按照总人口测算）—20080416_县市旗测算-新科目（含人口规模效应）_（空表）2018年上半年报告附表" xfId="1558"/>
    <cellStyle name="差_Book2_省级财力12.12" xfId="1559"/>
    <cellStyle name="差_M01-2(州市补助收入)" xfId="1560"/>
    <cellStyle name="差_M01-2(州市补助收入)_（空表）2018年上半年报告附表" xfId="1561"/>
    <cellStyle name="差_material report in Jul" xfId="1562"/>
    <cellStyle name="差_material report in Jun" xfId="1563"/>
    <cellStyle name="好_Book1_基金汇总" xfId="1564"/>
    <cellStyle name="差_material report in May" xfId="1565"/>
    <cellStyle name="差_Material reprot In Apr (2)" xfId="1566"/>
    <cellStyle name="差_Material reprot In Dec" xfId="1567"/>
    <cellStyle name="差_Sheet1" xfId="1568"/>
    <cellStyle name="差_Sheet1_（空表）2018年上半年报告附表" xfId="1569"/>
    <cellStyle name="好_30云南_1_财力性转移支付2010年预算参考数" xfId="1570"/>
    <cellStyle name="好_30云南_1_财力性转移支付2010年预算参考数_（空表）2018年上半年报告附表" xfId="1571"/>
    <cellStyle name="差_Sheet1_1" xfId="1572"/>
    <cellStyle name="差_Sheet1_2" xfId="1573"/>
    <cellStyle name="差_Sheet1_2014省级收入12.2（更新后）" xfId="1574"/>
    <cellStyle name="差_Sheet1_2014省级收入及财力12.12（更新后）" xfId="1575"/>
    <cellStyle name="差_Sheet1_Sheet2" xfId="1576"/>
    <cellStyle name="差_Sheet1_省级财力12.12" xfId="1577"/>
    <cellStyle name="差_Sheet1_省级收入" xfId="1578"/>
    <cellStyle name="好_22湖南" xfId="1579"/>
    <cellStyle name="差_Sheet2" xfId="1580"/>
    <cellStyle name="差_附表_2014省级收入及财力12.12（更新后）" xfId="1581"/>
    <cellStyle name="差_Sheet2_1" xfId="1582"/>
    <cellStyle name="差_Xl0000068 2" xfId="1583"/>
    <cellStyle name="差_县区合并测算20080423(按照各省比重）_民生政策最低支出需求" xfId="1584"/>
    <cellStyle name="好_核定人数对比_财力性转移支付2010年预算参考数_（空表）2018年上半年报告附表" xfId="1585"/>
    <cellStyle name="差_Xl0000068_2017年预算草案（债务）" xfId="1586"/>
    <cellStyle name="差_Xl0000068_2018年财政收支预算草案表格" xfId="1587"/>
    <cellStyle name="差_Xl0000068_基金汇总" xfId="1588"/>
    <cellStyle name="差_Xl0000071" xfId="1589"/>
    <cellStyle name="差_Xl0000071 2" xfId="1590"/>
    <cellStyle name="差_Xl0000071_2017年预算草案（债务）" xfId="1591"/>
    <cellStyle name="差_Xl0000071_2018年财政收支预算草案表格" xfId="1592"/>
    <cellStyle name="差_Xl0000071_基金汇总" xfId="1593"/>
    <cellStyle name="好_material report in Jul" xfId="1594"/>
    <cellStyle name="差_Xl0000071_支出汇总" xfId="1595"/>
    <cellStyle name="差_Xl0000335" xfId="1596"/>
    <cellStyle name="差_Xl0000335_（空表）2018年上半年报告附表" xfId="1597"/>
    <cellStyle name="差_Xl0000336" xfId="1598"/>
    <cellStyle name="差_Xl0000336_（空表）2018年上半年报告附表" xfId="1599"/>
    <cellStyle name="差_安徽 缺口县区测算(地方填报)1" xfId="1600"/>
    <cellStyle name="差_安徽 缺口县区测算(地方填报)1_（空表）2018年上半年报告附表" xfId="1601"/>
    <cellStyle name="好_2009年财力测算情况11.19" xfId="1602"/>
    <cellStyle name="差_安徽 缺口县区测算(地方填报)1_2014省级收入12.2（更新后）" xfId="1603"/>
    <cellStyle name="差_安徽 缺口县区测算(地方填报)1_2014省级收入及财力12.12（更新后）" xfId="1604"/>
    <cellStyle name="好_1" xfId="1605"/>
    <cellStyle name="差_安徽 缺口县区测算(地方填报)1_财力性转移支付2010年预算参考数_（空表）2018年上半年报告附表" xfId="1606"/>
    <cellStyle name="差_安徽 缺口县区测算(地方填报)1_省级财力12.12" xfId="1607"/>
    <cellStyle name="差_表一" xfId="1608"/>
    <cellStyle name="好_2007年收支情况及2008年收支预计表(汇总表)_财力性转移支付2010年预算参考数" xfId="1609"/>
    <cellStyle name="差_表一_2014省级收入12.2（更新后）" xfId="1610"/>
    <cellStyle name="差_表一_2014省级收入及财力12.12（更新后）" xfId="1611"/>
    <cellStyle name="差_不含人员经费系数" xfId="1612"/>
    <cellStyle name="差_不含人员经费系数_（空表）2018年上半年报告附表" xfId="1613"/>
    <cellStyle name="差_不含人员经费系数_2014省级收入12.2（更新后）" xfId="1614"/>
    <cellStyle name="差_附表_财力性转移支付2010年预算参考数" xfId="1615"/>
    <cellStyle name="好_2007年结算已定项目对账单_2014省级收入及财力12.12（更新后）" xfId="1616"/>
    <cellStyle name="差_不含人员经费系数_财力性转移支付2010年预算参考数_（空表）2018年上半年报告附表" xfId="1617"/>
    <cellStyle name="差_行政公检法测算_县市旗测算-新科目（含人口规模效应）_省级财力12.12" xfId="1618"/>
    <cellStyle name="差_不含人员经费系数_省级财力12.12" xfId="1619"/>
    <cellStyle name="差_财力（李处长）" xfId="1620"/>
    <cellStyle name="好_20160105省级2016年预算情况表（最新） 2" xfId="1621"/>
    <cellStyle name="差_财力（李处长）_2014省级收入12.2（更新后）" xfId="1622"/>
    <cellStyle name="差_财力（李处长）_2014省级收入及财力12.12（更新后）" xfId="1623"/>
    <cellStyle name="差_财力（李处长）_省级财力12.12" xfId="1624"/>
    <cellStyle name="好_省级明细_1.3日 2017年预算草案 - 副本" xfId="1625"/>
    <cellStyle name="差_财力差异计算表(不含非农业区)" xfId="1626"/>
    <cellStyle name="差_财力差异计算表(不含非农业区)_（空表）2018年上半年报告附表" xfId="1627"/>
    <cellStyle name="差_财力差异计算表(不含非农业区)_2014省级收入12.2（更新后）" xfId="1628"/>
    <cellStyle name="差_财力差异计算表(不含非农业区)_省级财力12.12" xfId="1629"/>
    <cellStyle name="差_财政供养人员" xfId="1630"/>
    <cellStyle name="好_行政（人员）_财力性转移支付2010年预算参考数_（空表）2018年上半年报告附表" xfId="1631"/>
    <cellStyle name="差_财政供养人员_（空表）2018年上半年报告附表" xfId="1632"/>
    <cellStyle name="差_财政供养人员_财力性转移支付2010年预算参考数" xfId="1633"/>
    <cellStyle name="差_财政供养人员_财力性转移支付2010年预算参考数_（空表）2018年上半年报告附表" xfId="1634"/>
    <cellStyle name="好_行政公检法测算_不含人员经费系数" xfId="1635"/>
    <cellStyle name="差_财政厅编制用表（2011年报省人大）" xfId="1636"/>
    <cellStyle name="差_财政厅编制用表（2011年报省人大） 2" xfId="1637"/>
    <cellStyle name="好_2011年预算大表11-26_基金汇总" xfId="1638"/>
    <cellStyle name="差_财政厅编制用表（2011年报省人大）_2013省级预算附表" xfId="1639"/>
    <cellStyle name="差_财政厅编制用表（2011年报省人大）_2014省级收入12.2（更新后）" xfId="1640"/>
    <cellStyle name="差_财政厅编制用表（2011年报省人大）_2014省级收入及财力12.12（更新后）" xfId="1641"/>
    <cellStyle name="差_财政厅编制用表（2011年报省人大）_2016年全市及市级决算" xfId="1642"/>
    <cellStyle name="差_财政厅编制用表（2011年报省人大）_2018年财政收支预算草案表格" xfId="1643"/>
    <cellStyle name="差_卫生部门" xfId="1644"/>
    <cellStyle name="差_县市旗测算-新科目（20080626）_县市旗测算-新科目（含人口规模效应）_省级财力12.12" xfId="1645"/>
    <cellStyle name="链接单元格 2 2" xfId="1646"/>
    <cellStyle name="差_财政厅编制用表（2011年报省人大）_附表1-6" xfId="1647"/>
    <cellStyle name="差_财政厅编制用表（2011年报省人大）_省级财力12.12" xfId="1648"/>
    <cellStyle name="差_财政厅编制用表（2011年报省人大）_收入汇总" xfId="1649"/>
    <cellStyle name="差_财政厅编制用表（2011年报省人大）_支出汇总" xfId="1650"/>
    <cellStyle name="差_测算结果_2014省级收入及财力12.12（更新后）" xfId="1651"/>
    <cellStyle name="差_测算结果_财力性转移支付2010年预算参考数" xfId="1652"/>
    <cellStyle name="差_测算结果_财力性转移支付2010年预算参考数_（空表）2018年上半年报告附表" xfId="1653"/>
    <cellStyle name="差_测算结果_省级财力12.12" xfId="1654"/>
    <cellStyle name="差_测算结果汇总" xfId="1655"/>
    <cellStyle name="差_行政（人员）_民生政策最低支出需求_财力性转移支付2010年预算参考数_（空表）2018年上半年报告附表" xfId="1656"/>
    <cellStyle name="警告文本 2 3" xfId="1657"/>
    <cellStyle name="差_测算结果汇总_2014省级收入12.2（更新后）" xfId="1658"/>
    <cellStyle name="烹拳_ +Foil &amp; -FOIL &amp; PAPER" xfId="1659"/>
    <cellStyle name="差_测算结果汇总_2014省级收入及财力12.12（更新后）" xfId="1660"/>
    <cellStyle name="差_测算结果汇总_财力性转移支付2010年预算参考数_（空表）2018年上半年报告附表" xfId="1661"/>
    <cellStyle name="差_市辖区测算20080510_不含人员经费系数_2014省级收入及财力12.12（更新后）" xfId="1662"/>
    <cellStyle name="差_测算总表" xfId="1663"/>
    <cellStyle name="差_县市旗测算20080508_（空表）2018年上半年报告附表" xfId="1664"/>
    <cellStyle name="差_测算总表_（空表）2018年上半年报告附表" xfId="1665"/>
    <cellStyle name="好_卫生部门_财力性转移支付2010年预算参考数" xfId="1666"/>
    <cellStyle name="差_测算总表_2014省级收入及财力12.12（更新后）" xfId="1667"/>
    <cellStyle name="差_成本差异系数" xfId="1668"/>
    <cellStyle name="好_省级明细" xfId="1669"/>
    <cellStyle name="差_成本差异系数（含人口规模）" xfId="1670"/>
    <cellStyle name="差_成本差异系数（含人口规模）_（空表）2018年上半年报告附表" xfId="1671"/>
    <cellStyle name="差_成本差异系数（含人口规模）_2014省级收入12.2（更新后）" xfId="1672"/>
    <cellStyle name="差_成本差异系数（含人口规模）_2014省级收入及财力12.12（更新后）" xfId="1673"/>
    <cellStyle name="差_省级明细_2016年预算草案_2018年财政收支预算草案表格" xfId="1674"/>
    <cellStyle name="差_成本差异系数（含人口规模）_财力性转移支付2010年预算参考数" xfId="1675"/>
    <cellStyle name="差_成本差异系数（含人口规模）_省级财力12.12" xfId="1676"/>
    <cellStyle name="差_成本差异系数_（空表）2018年上半年报告附表" xfId="1677"/>
    <cellStyle name="差_成本差异系数_2014省级收入及财力12.12（更新后）" xfId="1678"/>
    <cellStyle name="差_成本差异系数_财力性转移支付2010年预算参考数_（空表）2018年上半年报告附表" xfId="1679"/>
    <cellStyle name="好_2007年一般预算支出剔除_2014省级收入及财力12.12（更新后）" xfId="1680"/>
    <cellStyle name="差_成本差异系数_省级财力12.12" xfId="1681"/>
    <cellStyle name="差_第五部分(才淼、饶永宏）" xfId="1682"/>
    <cellStyle name="差_县区合并测算20080421_省级财力12.12" xfId="1683"/>
    <cellStyle name="差_第一部分：综合全" xfId="1684"/>
    <cellStyle name="好_2016-2017全省国资预算" xfId="1685"/>
    <cellStyle name="差_第一部分：综合全_（空表）2018年上半年报告附表" xfId="1686"/>
    <cellStyle name="差_电力公司增值税划转" xfId="1687"/>
    <cellStyle name="好_附表_2014省级收入12.2（更新后）" xfId="1688"/>
    <cellStyle name="差_电力公司增值税划转_（空表）2018年上半年报告附表" xfId="1689"/>
    <cellStyle name="差_农林水和城市维护标准支出20080505－县区合计_县市旗测算-新科目（含人口规模效应）_2014省级收入及财力12.12（更新后）" xfId="1690"/>
    <cellStyle name="差_电力公司增值税划转_2014省级收入及财力12.12（更新后）" xfId="1691"/>
    <cellStyle name="差_电力公司增值税划转_省级财力12.12" xfId="1692"/>
    <cellStyle name="好_人员工资和公用经费" xfId="1693"/>
    <cellStyle name="差_方案二" xfId="1694"/>
    <cellStyle name="好_复件 2012年地方财政公共预算分级平衡情况表（5" xfId="1695"/>
    <cellStyle name="差_分析缺口率" xfId="1696"/>
    <cellStyle name="好_省级明细_2016年预算草案1.13_收入汇总" xfId="1697"/>
    <cellStyle name="差_分析缺口率_（空表）2018年上半年报告附表" xfId="1698"/>
    <cellStyle name="差_分析缺口率_2014省级收入及财力12.12（更新后）" xfId="1699"/>
    <cellStyle name="差_分析缺口率_财力性转移支付2010年预算参考数" xfId="1700"/>
    <cellStyle name="差_省级明细_全省收入代编最新_支出汇总" xfId="1701"/>
    <cellStyle name="好_2006年水利统计指标统计表_财力性转移支付2010年预算参考数_（空表）2018年上半年报告附表" xfId="1702"/>
    <cellStyle name="差_分析缺口率_财力性转移支付2010年预算参考数_（空表）2018年上半年报告附表" xfId="1703"/>
    <cellStyle name="好_30云南_1_省级财力12.12" xfId="1704"/>
    <cellStyle name="好_表一_2014省级收入及财力12.12（更新后）" xfId="1705"/>
    <cellStyle name="差_分县成本差异系数" xfId="1706"/>
    <cellStyle name="差_分县成本差异系数_2014省级收入12.2（更新后）" xfId="1707"/>
    <cellStyle name="差_县区合并测算20080423(按照各省比重）_不含人员经费系数_（空表）2018年上半年报告附表" xfId="1708"/>
    <cellStyle name="差_分县成本差异系数_不含人员经费系数" xfId="1709"/>
    <cellStyle name="差_分县成本差异系数_不含人员经费系数_（空表）2018年上半年报告附表" xfId="1710"/>
    <cellStyle name="链接单元格 2" xfId="1711"/>
    <cellStyle name="差_分县成本差异系数_不含人员经费系数_2014省级收入及财力12.12（更新后）" xfId="1712"/>
    <cellStyle name="强调文字颜色 6 3 2" xfId="1713"/>
    <cellStyle name="差_分县成本差异系数_不含人员经费系数_财力性转移支付2010年预算参考数" xfId="1714"/>
    <cellStyle name="差_分县成本差异系数_不含人员经费系数_财力性转移支付2010年预算参考数_（空表）2018年上半年报告附表" xfId="1715"/>
    <cellStyle name="好_行政(燃修费)_县市旗测算-新科目（含人口规模效应）_省级财力12.12" xfId="1716"/>
    <cellStyle name="好_县市旗测算-新科目（20080627）_民生政策最低支出需求_财力性转移支付2010年预算参考数" xfId="1717"/>
    <cellStyle name="差_分县成本差异系数_不含人员经费系数_省级财力12.12" xfId="1718"/>
    <cellStyle name="好_省级明细_Book1 2" xfId="1719"/>
    <cellStyle name="差_分县成本差异系数_财力性转移支付2010年预算参考数" xfId="1720"/>
    <cellStyle name="差_分县成本差异系数_财力性转移支付2010年预算参考数_（空表）2018年上半年报告附表" xfId="1721"/>
    <cellStyle name="差_分县成本差异系数_民生政策最低支出需求" xfId="1722"/>
    <cellStyle name="差_市辖区测算-新科目（20080626）_财力性转移支付2010年预算参考数_（空表）2018年上半年报告附表" xfId="1723"/>
    <cellStyle name="差_分县成本差异系数_民生政策最低支出需求_（空表）2018年上半年报告附表" xfId="1724"/>
    <cellStyle name="差_全省基金收支" xfId="1725"/>
    <cellStyle name="差_分县成本差异系数_民生政策最低支出需求_2014省级收入12.2（更新后）" xfId="1726"/>
    <cellStyle name="差_核定人数下发表" xfId="1727"/>
    <cellStyle name="差_分县成本差异系数_民生政策最低支出需求_2014省级收入及财力12.12（更新后）" xfId="1728"/>
    <cellStyle name="好_分县成本差异系数_民生政策最低支出需求_财力性转移支付2010年预算参考数_（空表）2018年上半年报告附表" xfId="1729"/>
    <cellStyle name="差_分县成本差异系数_民生政策最低支出需求_财力性转移支付2010年预算参考数" xfId="1730"/>
    <cellStyle name="好_2006年水利统计指标统计表_2014省级收入12.2（更新后）" xfId="1731"/>
    <cellStyle name="好_县市旗测算-新科目（20080626）_县市旗测算-新科目（含人口规模效应）_财力性转移支付2010年预算参考数_（空表）2018年上半年报告附表" xfId="1732"/>
    <cellStyle name="差_分县成本差异系数_民生政策最低支出需求_财力性转移支付2010年预算参考数_（空表）2018年上半年报告附表" xfId="1733"/>
    <cellStyle name="常规 11 2 2" xfId="1734"/>
    <cellStyle name="差_分县成本差异系数_民生政策最低支出需求_省级财力12.12" xfId="1735"/>
    <cellStyle name="差_分县成本差异系数_省级财力12.12" xfId="1736"/>
    <cellStyle name="好_电力公司增值税划转_2014省级收入及财力12.12（更新后）" xfId="1737"/>
    <cellStyle name="差_附表" xfId="1738"/>
    <cellStyle name="差_附表_（空表）2018年上半年报告附表" xfId="1739"/>
    <cellStyle name="差_附表_财力性转移支付2010年预算参考数_（空表）2018年上半年报告附表" xfId="1740"/>
    <cellStyle name="差_附表_省级财力12.12" xfId="1741"/>
    <cellStyle name="差_附表1-6" xfId="1742"/>
    <cellStyle name="好_省级明细_2016年预算草案1.13 2" xfId="1743"/>
    <cellStyle name="差_复件 2012年地方财政公共预算分级平衡情况表" xfId="1744"/>
    <cellStyle name="汇总 2 2" xfId="1745"/>
    <cellStyle name="差_复件 2012年地方财政公共预算分级平衡情况表（5" xfId="1746"/>
    <cellStyle name="差_县区合并测算20080421_财力性转移支付2010年预算参考数_（空表）2018年上半年报告附表" xfId="1747"/>
    <cellStyle name="好_2007年中央财政与河南省财政年终决算结算单_2014省级收入及财力12.12（更新后）" xfId="1748"/>
    <cellStyle name="差_复件 2012年地方财政公共预算分级平衡情况表（5_（空表）2018年上半年报告附表" xfId="1749"/>
    <cellStyle name="差_复件 2012年地方财政公共预算分级平衡情况表_（空表）2018年上半年报告附表" xfId="1750"/>
    <cellStyle name="差_复件 复件 2010年预算表格－2010-03-26-（含表间 公式）" xfId="1751"/>
    <cellStyle name="差_省级明细_21.2017年全省基金收入" xfId="1752"/>
    <cellStyle name="好_28四川_财力性转移支付2010年预算参考数_（空表）2018年上半年报告附表" xfId="1753"/>
    <cellStyle name="差_复件 复件 2010年预算表格－2010-03-26-（含表间 公式）_（空表）2018年上半年报告附表" xfId="1754"/>
    <cellStyle name="差_复件 复件 2010年预算表格－2010-03-26-（含表间 公式）_2014省级收入12.2（更新后）" xfId="1755"/>
    <cellStyle name="输出 2 2" xfId="1756"/>
    <cellStyle name="差_国有资本经营预算（2011年报省人大）" xfId="1757"/>
    <cellStyle name="差_国有资本经营预算（2011年报省人大）_基金汇总" xfId="1758"/>
    <cellStyle name="差_国有资本经营预算（2011年报省人大）_2013省级预算附表" xfId="1759"/>
    <cellStyle name="差_国有资本经营预算（2011年报省人大）_2014省级收入12.2（更新后）" xfId="1760"/>
    <cellStyle name="好_县区合并测算20080421_县市旗测算-新科目（含人口规模效应）_财力性转移支付2010年预算参考数_（空表）2018年上半年报告附表" xfId="1761"/>
    <cellStyle name="差_国有资本经营预算（2011年报省人大）_2014省级收入及财力12.12（更新后）" xfId="1762"/>
    <cellStyle name="差_国有资本经营预算（2011年报省人大）_2016年全市及市级决算" xfId="1763"/>
    <cellStyle name="差_县区合并测算20080421_县市旗测算-新科目（含人口规模效应）_2014省级收入及财力12.12（更新后）" xfId="1764"/>
    <cellStyle name="差_国有资本经营预算（2011年报省人大）_2017年预算草案（债务）" xfId="1765"/>
    <cellStyle name="好_2007一般预算支出口径剔除表_2014省级收入12.2（更新后）" xfId="1766"/>
    <cellStyle name="差_国有资本经营预算（2011年报省人大）_2018年财政收支预算草案表格" xfId="1767"/>
    <cellStyle name="差_国有资本经营预算（2011年报省人大）_附表1-6" xfId="1768"/>
    <cellStyle name="好_12滨州_（空表）2018年上半年报告附表" xfId="1769"/>
    <cellStyle name="差_国有资本经营预算（2011年报省人大）_省级财力12.12" xfId="1770"/>
    <cellStyle name="差_行政(燃修费)_县市旗测算-新科目（含人口规模效应）" xfId="1771"/>
    <cellStyle name="差_国有资本经营预算（2011年报省人大）_收入汇总" xfId="1772"/>
    <cellStyle name="差_国有资本经营预算（2011年报省人大）_支出汇总" xfId="1773"/>
    <cellStyle name="差_行政(燃修费)" xfId="1774"/>
    <cellStyle name="差_行政(燃修费)_（空表）2018年上半年报告附表" xfId="1775"/>
    <cellStyle name="差_行政(燃修费)_2014省级收入12.2（更新后）" xfId="1776"/>
    <cellStyle name="差_行政(燃修费)_2014省级收入及财力12.12（更新后）" xfId="1777"/>
    <cellStyle name="差_行政(燃修费)_不含人员经费系数_（空表）2018年上半年报告附表" xfId="1778"/>
    <cellStyle name="差_行政(燃修费)_不含人员经费系数_2014省级收入12.2（更新后）" xfId="1779"/>
    <cellStyle name="差_省级支出_1" xfId="1780"/>
    <cellStyle name="差_行政(燃修费)_不含人员经费系数_2014省级收入及财力12.12（更新后）" xfId="1781"/>
    <cellStyle name="差_危改资金测算_省级财力12.12" xfId="1782"/>
    <cellStyle name="差_行政(燃修费)_不含人员经费系数_财力性转移支付2010年预算参考数" xfId="1783"/>
    <cellStyle name="差_县市旗测算20080508_民生政策最低支出需求_省级财力12.12" xfId="1784"/>
    <cellStyle name="差_行政(燃修费)_不含人员经费系数_财力性转移支付2010年预算参考数_（空表）2018年上半年报告附表" xfId="1785"/>
    <cellStyle name="差_行政(燃修费)_不含人员经费系数_省级财力12.12" xfId="1786"/>
    <cellStyle name="差_行政(燃修费)_财力性转移支付2010年预算参考数" xfId="1787"/>
    <cellStyle name="差_行政(燃修费)_民生政策最低支出需求_（空表）2018年上半年报告附表" xfId="1788"/>
    <cellStyle name="差_行政(燃修费)_民生政策最低支出需求_2014省级收入12.2（更新后）" xfId="1789"/>
    <cellStyle name="差_行政(燃修费)_民生政策最低支出需求_2014省级收入及财力12.12（更新后）" xfId="1790"/>
    <cellStyle name="差_行政(燃修费)_民生政策最低支出需求_财力性转移支付2010年预算参考数" xfId="1791"/>
    <cellStyle name="差_市辖区测算20080510_县市旗测算-新科目（含人口规模效应）_省级财力12.12" xfId="1792"/>
    <cellStyle name="好_行政公检法测算_县市旗测算-新科目（含人口规模效应）_2014省级收入12.2（更新后）" xfId="1793"/>
    <cellStyle name="差_行政(燃修费)_民生政策最低支出需求_省级财力12.12" xfId="1794"/>
    <cellStyle name="差_省级收入_1" xfId="1795"/>
    <cellStyle name="好_中原证券2012年补助（上解）核定表" xfId="1796"/>
    <cellStyle name="差_行政(燃修费)_省级财力12.12" xfId="1797"/>
    <cellStyle name="差_行政(燃修费)_县市旗测算-新科目（含人口规模效应）_（空表）2018年上半年报告附表" xfId="1798"/>
    <cellStyle name="差_行政(燃修费)_县市旗测算-新科目（含人口规模效应）_2014省级收入12.2（更新后）" xfId="1799"/>
    <cellStyle name="好_1_财力性转移支付2010年预算参考数_（空表）2018年上半年报告附表" xfId="1800"/>
    <cellStyle name="好_2011年预算大表11-26_2018年财政收支预算草案表格" xfId="1801"/>
    <cellStyle name="差_行政(燃修费)_县市旗测算-新科目（含人口规模效应）_2014省级收入及财力12.12（更新后）" xfId="1802"/>
    <cellStyle name="差_行政(燃修费)_县市旗测算-新科目（含人口规模效应）_财力性转移支付2010年预算参考数" xfId="1803"/>
    <cellStyle name="差_行政(燃修费)_县市旗测算-新科目（含人口规模效应）_财力性转移支付2010年预算参考数_（空表）2018年上半年报告附表" xfId="1804"/>
    <cellStyle name="好_20160105省级2016年预算情况表（最新）_2018年财政收支预算草案表格" xfId="1805"/>
    <cellStyle name="差_行政(燃修费)_县市旗测算-新科目（含人口规模效应）_省级财力12.12" xfId="1806"/>
    <cellStyle name="好_Sheet1_（空表）2018年上半年报告附表" xfId="1807"/>
    <cellStyle name="差_行政（人员）" xfId="1808"/>
    <cellStyle name="差_行政（人员）_（空表）2018年上半年报告附表" xfId="1809"/>
    <cellStyle name="差_县区合并测算20080421_不含人员经费系数_财力性转移支付2010年预算参考数" xfId="1810"/>
    <cellStyle name="差_行政（人员）_2014省级收入及财力12.12（更新后）" xfId="1811"/>
    <cellStyle name="差_行政（人员）_不含人员经费系数" xfId="1812"/>
    <cellStyle name="差_行政（人员）_不含人员经费系数_（空表）2018年上半年报告附表" xfId="1813"/>
    <cellStyle name="差_行政（人员）_不含人员经费系数_2014省级收入12.2（更新后）" xfId="1814"/>
    <cellStyle name="好_省级明细_基金最终修改支出_2018年财政收支预算草案表格" xfId="1815"/>
    <cellStyle name="差_行政（人员）_不含人员经费系数_财力性转移支付2010年预算参考数" xfId="1816"/>
    <cellStyle name="差_行政（人员）_不含人员经费系数_财力性转移支付2010年预算参考数_（空表）2018年上半年报告附表" xfId="1817"/>
    <cellStyle name="差_行政（人员）_不含人员经费系数_省级财力12.12" xfId="1818"/>
    <cellStyle name="差_行政（人员）_财力性转移支付2010年预算参考数_（空表）2018年上半年报告附表" xfId="1819"/>
    <cellStyle name="好_省级明细_Xl0000068_支出汇总" xfId="1820"/>
    <cellStyle name="差_行政（人员）_民生政策最低支出需求_（空表）2018年上半年报告附表" xfId="1821"/>
    <cellStyle name="差_行政（人员）_民生政策最低支出需求_2014省级收入12.2（更新后）" xfId="1822"/>
    <cellStyle name="差_行政（人员）_民生政策最低支出需求_财力性转移支付2010年预算参考数" xfId="1823"/>
    <cellStyle name="差_行政（人员）_民生政策最低支出需求_省级财力12.12" xfId="1824"/>
    <cellStyle name="差_行政（人员）_省级财力12.12" xfId="1825"/>
    <cellStyle name="差_省级明细_副本最新_基金汇总" xfId="1826"/>
    <cellStyle name="差_行政（人员）_县市旗测算-新科目（含人口规模效应）_（空表）2018年上半年报告附表" xfId="1827"/>
    <cellStyle name="链接单元格 3" xfId="1828"/>
    <cellStyle name="差_行政（人员）_县市旗测算-新科目（含人口规模效应）_2014省级收入12.2（更新后）" xfId="1829"/>
    <cellStyle name="差_行政（人员）_县市旗测算-新科目（含人口规模效应）_2014省级收入及财力12.12（更新后）" xfId="1830"/>
    <cellStyle name="强调文字颜色 1_（空表）20180121-2018年预算草案(1)" xfId="1831"/>
    <cellStyle name="差_行政（人员）_县市旗测算-新科目（含人口规模效应）_财力性转移支付2010年预算参考数" xfId="1832"/>
    <cellStyle name="差_行政（人员）_县市旗测算-新科目（含人口规模效应）_财力性转移支付2010年预算参考数_（空表）2018年上半年报告附表" xfId="1833"/>
    <cellStyle name="差_云南 缺口县区测算(地方填报)_2014省级收入12.2（更新后）" xfId="1834"/>
    <cellStyle name="差_行政（人员）_县市旗测算-新科目（含人口规模效应）_省级财力12.12" xfId="1835"/>
    <cellStyle name="差_行政公检法测算" xfId="1836"/>
    <cellStyle name="差_行政公检法测算_2014省级收入12.2（更新后）" xfId="1837"/>
    <cellStyle name="差_汇总_2014省级收入及财力12.12（更新后）" xfId="1838"/>
    <cellStyle name="差_行政公检法测算_2014省级收入及财力12.12（更新后）" xfId="1839"/>
    <cellStyle name="差_行政公检法测算_不含人员经费系数_2014省级收入12.2（更新后）" xfId="1840"/>
    <cellStyle name="差_行政公检法测算_不含人员经费系数_2014省级收入及财力12.12（更新后）" xfId="1841"/>
    <cellStyle name="差_县市旗测算20080508_不含人员经费系数_（空表）2018年上半年报告附表" xfId="1842"/>
    <cellStyle name="差_行政公检法测算_不含人员经费系数_财力性转移支付2010年预算参考数" xfId="1843"/>
    <cellStyle name="好_教育(按照总人口测算）—20080416_（空表）2018年上半年报告附表" xfId="1844"/>
    <cellStyle name="差_行政公检法测算_不含人员经费系数_财力性转移支付2010年预算参考数_（空表）2018年上半年报告附表" xfId="1845"/>
    <cellStyle name="差_行政公检法测算_财力性转移支付2010年预算参考数_（空表）2018年上半年报告附表" xfId="1846"/>
    <cellStyle name="输出 2 4" xfId="1847"/>
    <cellStyle name="差_行政公检法测算_民生政策最低支出需求" xfId="1848"/>
    <cellStyle name="输出 3" xfId="1849"/>
    <cellStyle name="差_行政公检法测算_民生政策最低支出需求_（空表）2018年上半年报告附表" xfId="1850"/>
    <cellStyle name="差_行政公检法测算_民生政策最低支出需求_2014省级收入12.2（更新后）" xfId="1851"/>
    <cellStyle name="差_省级明细_基金最新_2018年财政收支预算草案表格" xfId="1852"/>
    <cellStyle name="差_行政公检法测算_民生政策最低支出需求_2014省级收入及财力12.12（更新后）" xfId="1853"/>
    <cellStyle name="差_行政公检法测算_民生政策最低支出需求_财力性转移支付2010年预算参考数" xfId="1854"/>
    <cellStyle name="差_文体广播事业(按照总人口测算）—20080416_不含人员经费系数_财力性转移支付2010年预算参考数_（空表）2018年上半年报告附表" xfId="1855"/>
    <cellStyle name="差_行政公检法测算_民生政策最低支出需求_财力性转移支付2010年预算参考数_（空表）2018年上半年报告附表" xfId="1856"/>
    <cellStyle name="差_行政公检法测算_民生政策最低支出需求_省级财力12.12" xfId="1857"/>
    <cellStyle name="差_行政公检法测算_省级财力12.12" xfId="1858"/>
    <cellStyle name="差_民生政策最低支出需求_财力性转移支付2010年预算参考数" xfId="1859"/>
    <cellStyle name="差_行政公检法测算_县市旗测算-新科目（含人口规模效应）_（空表）2018年上半年报告附表" xfId="1860"/>
    <cellStyle name="差_行政公检法测算_县市旗测算-新科目（含人口规模效应）_财力性转移支付2010年预算参考数" xfId="1861"/>
    <cellStyle name="差_行政公检法测算_县市旗测算-新科目（含人口规模效应）_财力性转移支付2010年预算参考数_（空表）2018年上半年报告附表" xfId="1862"/>
    <cellStyle name="差_河南 缺口县区测算(地方填报)_2014省级收入12.2（更新后）" xfId="1863"/>
    <cellStyle name="强调文字颜色 5 2" xfId="1864"/>
    <cellStyle name="差_河南 缺口县区测算(地方填报)_2014省级收入及财力12.12（更新后）" xfId="1865"/>
    <cellStyle name="差_河南 缺口县区测算(地方填报)_财力性转移支付2010年预算参考数_（空表）2018年上半年报告附表" xfId="1866"/>
    <cellStyle name="差_其他部门(按照总人口测算）—20080416_不含人员经费系数" xfId="1867"/>
    <cellStyle name="好_分县成本差异系数_民生政策最低支出需求_省级财力12.12" xfId="1868"/>
    <cellStyle name="差_河南 缺口县区测算(地方填报白)" xfId="1869"/>
    <cellStyle name="差_河南 缺口县区测算(地方填报白)_（空表）2018年上半年报告附表" xfId="1870"/>
    <cellStyle name="差_河南 缺口县区测算(地方填报白)_2014省级收入12.2（更新后）" xfId="1871"/>
    <cellStyle name="差_河南 缺口县区测算(地方填报白)_2014省级收入及财力12.12（更新后）" xfId="1872"/>
    <cellStyle name="差_河南 缺口县区测算(地方填报白)_财力性转移支付2010年预算参考数" xfId="1873"/>
    <cellStyle name="好_市辖区测算-新科目（20080626）_民生政策最低支出需求" xfId="1874"/>
    <cellStyle name="差_河南 缺口县区测算(地方填报白)_财力性转移支付2010年预算参考数_（空表）2018年上半年报告附表" xfId="1875"/>
    <cellStyle name="好_津补贴保障测算（2010.3.19）" xfId="1876"/>
    <cellStyle name="好_市辖区测算-新科目（20080626）_民生政策最低支出需求_（空表）2018年上半年报告附表" xfId="1877"/>
    <cellStyle name="差_河南 缺口县区测算(地方填报白)_省级财力12.12" xfId="1878"/>
    <cellStyle name="差_河南省----2009-05-21（补充数据）" xfId="1879"/>
    <cellStyle name="差_河南省----2009-05-21（补充数据）_2013省级预算附表" xfId="1880"/>
    <cellStyle name="好_20河南(财政部2010年县级基本财力测算数据)_（空表）2018年上半年报告附表" xfId="1881"/>
    <cellStyle name="差_河南省----2009-05-21（补充数据）_2014省级收入12.2（更新后）" xfId="1882"/>
    <cellStyle name="差_河南省----2009-05-21（补充数据）_2014省级收入及财力12.12（更新后）" xfId="1883"/>
    <cellStyle name="差_河南省----2009-05-21（补充数据）_2016年全市及市级决算" xfId="1884"/>
    <cellStyle name="差_河南省----2009-05-21（补充数据）_2017年预算草案（债务）" xfId="1885"/>
    <cellStyle name="差_河南省----2009-05-21（补充数据）_附表1-6" xfId="1886"/>
    <cellStyle name="差_河南省----2009-05-21（补充数据）_支出汇总" xfId="1887"/>
    <cellStyle name="差_其他部门(按照总人口测算）—20080416_2014省级收入12.2（更新后）" xfId="1888"/>
    <cellStyle name="差_河南省农村义务教育教师绩效工资测算表8-12" xfId="1889"/>
    <cellStyle name="差_河南省农村义务教育教师绩效工资测算表8-12_2014省级收入12.2（更新后）" xfId="1890"/>
    <cellStyle name="差_河南省农村义务教育教师绩效工资测算表8-12_2014省级收入及财力12.12（更新后）" xfId="1891"/>
    <cellStyle name="差_河南省农村义务教育教师绩效工资测算表8-12_省级财力12.12" xfId="1892"/>
    <cellStyle name="差_县区合并测算20080423(按照各省比重）_2014省级收入12.2（更新后）" xfId="1893"/>
    <cellStyle name="差_核定人数对比" xfId="1894"/>
    <cellStyle name="差_自行调整差异系数顺序_财力性转移支付2010年预算参考数_（空表）2018年上半年报告附表" xfId="1895"/>
    <cellStyle name="差_核定人数对比_（空表）2018年上半年报告附表" xfId="1896"/>
    <cellStyle name="差_核定人数对比_2014省级收入12.2（更新后）" xfId="1897"/>
    <cellStyle name="差_核定人数对比_2014省级收入及财力12.12（更新后）" xfId="1898"/>
    <cellStyle name="好_2012年省级平衡表_（空表）2018年上半年报告附表" xfId="1899"/>
    <cellStyle name="差_核定人数对比_财力性转移支付2010年预算参考数_（空表）2018年上半年报告附表" xfId="1900"/>
    <cellStyle name="差_核定人数对比_省级财力12.12" xfId="1901"/>
    <cellStyle name="常规 6" xfId="1902"/>
    <cellStyle name="差_核定人数下发表_（空表）2018年上半年报告附表" xfId="1903"/>
    <cellStyle name="差_核定人数下发表_2014省级收入12.2（更新后）" xfId="1904"/>
    <cellStyle name="差_核定人数下发表_财力性转移支付2010年预算参考数" xfId="1905"/>
    <cellStyle name="差_核定人数下发表_财力性转移支付2010年预算参考数_（空表）2018年上半年报告附表" xfId="1906"/>
    <cellStyle name="差_核定人数下发表_省级财力12.12" xfId="1907"/>
    <cellStyle name="差_汇总" xfId="1908"/>
    <cellStyle name="好_教育(按照总人口测算）—20080416_财力性转移支付2010年预算参考数_（空表）2018年上半年报告附表" xfId="1909"/>
    <cellStyle name="差_汇总_（空表）2018年上半年报告附表" xfId="1910"/>
    <cellStyle name="差_汇总_2014省级收入12.2（更新后）" xfId="1911"/>
    <cellStyle name="差_汇总_财力性转移支付2010年预算参考数_（空表）2018年上半年报告附表" xfId="1912"/>
    <cellStyle name="好_一般预算支出口径剔除表_（空表）2018年上半年报告附表" xfId="1913"/>
    <cellStyle name="差_汇总_省级财力12.12" xfId="1914"/>
    <cellStyle name="差_汇总表" xfId="1915"/>
    <cellStyle name="差_云南 缺口县区测算(地方填报)_（空表）2018年上半年报告附表" xfId="1916"/>
    <cellStyle name="差_汇总表_（空表）2018年上半年报告附表" xfId="1917"/>
    <cellStyle name="差_汇总表_2014省级收入12.2（更新后）" xfId="1918"/>
    <cellStyle name="差_汇总表_2014省级收入及财力12.12（更新后）" xfId="1919"/>
    <cellStyle name="差_汇总表_财力性转移支付2010年预算参考数" xfId="1920"/>
    <cellStyle name="差_县区合并测算20080423(按照各省比重）_不含人员经费系数_2014省级收入12.2（更新后）" xfId="1921"/>
    <cellStyle name="差_汇总表_财力性转移支付2010年预算参考数_（空表）2018年上半年报告附表" xfId="1922"/>
    <cellStyle name="差_汇总表_省级财力12.12" xfId="1923"/>
    <cellStyle name="好_省属监狱人员级别表(驻外)_（空表）2018年上半年报告附表" xfId="1924"/>
    <cellStyle name="差_汇总表4" xfId="1925"/>
    <cellStyle name="差_汇总表4_（空表）2018年上半年报告附表" xfId="1926"/>
    <cellStyle name="差_汇总表4_2014省级收入12.2（更新后）" xfId="1927"/>
    <cellStyle name="差_汇总表4_2014省级收入及财力12.12（更新后）" xfId="1928"/>
    <cellStyle name="差_汇总表4_省级财力12.12" xfId="1929"/>
    <cellStyle name="差_汇总-县级财政报表附表" xfId="1930"/>
    <cellStyle name="差_教育(按照总人口测算）—20080416_不含人员经费系数_（空表）2018年上半年报告附表" xfId="1931"/>
    <cellStyle name="差_基金安排表_2018年财政收支预算草案表格" xfId="1932"/>
    <cellStyle name="差_基金汇总" xfId="1933"/>
    <cellStyle name="差_检验表" xfId="1934"/>
    <cellStyle name="差_检验表（调整后）" xfId="1935"/>
    <cellStyle name="好_14安徽" xfId="1936"/>
    <cellStyle name="差_检验表（调整后）_（空表）2018年上半年报告附表" xfId="1937"/>
    <cellStyle name="好_14安徽_（空表）2018年上半年报告附表" xfId="1938"/>
    <cellStyle name="差_教育(按照总人口测算）—20080416_（空表）2018年上半年报告附表" xfId="1939"/>
    <cellStyle name="差_教育(按照总人口测算）—20080416_不含人员经费系数" xfId="1940"/>
    <cellStyle name="差_教育(按照总人口测算）—20080416_不含人员经费系数_2014省级收入12.2（更新后）" xfId="1941"/>
    <cellStyle name="差_教育(按照总人口测算）—20080416_不含人员经费系数_2014省级收入及财力12.12（更新后）" xfId="1942"/>
    <cellStyle name="差_教育(按照总人口测算）—20080416_财力性转移支付2010年预算参考数" xfId="1943"/>
    <cellStyle name="差_教育(按照总人口测算）—20080416_民生政策最低支出需求" xfId="1944"/>
    <cellStyle name="差_教育(按照总人口测算）—20080416_民生政策最低支出需求_（空表）2018年上半年报告附表" xfId="1945"/>
    <cellStyle name="好_省级明细_Xl0000068_2018年财政收支预算草案表格" xfId="1946"/>
    <cellStyle name="差_教育(按照总人口测算）—20080416_民生政策最低支出需求_2014省级收入12.2（更新后）" xfId="1947"/>
    <cellStyle name="差_教育(按照总人口测算）—20080416_民生政策最低支出需求_2014省级收入及财力12.12（更新后）" xfId="1948"/>
    <cellStyle name="好_教育(按照总人口测算）—20080416_民生政策最低支出需求" xfId="1949"/>
    <cellStyle name="差_教育(按照总人口测算）—20080416_民生政策最低支出需求_财力性转移支付2010年预算参考数" xfId="1950"/>
    <cellStyle name="好_市辖区测算-新科目（20080626）_不含人员经费系数" xfId="1951"/>
    <cellStyle name="差_教育(按照总人口测算）—20080416_民生政策最低支出需求_财力性转移支付2010年预算参考数_（空表）2018年上半年报告附表" xfId="1952"/>
    <cellStyle name="差_省级明细_代编全省支出预算修改_基金汇总" xfId="1953"/>
    <cellStyle name="差_危改资金测算_2014省级收入12.2（更新后）" xfId="1954"/>
    <cellStyle name="好_市辖区测算-新科目（20080626）_不含人员经费系数_（空表）2018年上半年报告附表" xfId="1955"/>
    <cellStyle name="差_教育(按照总人口测算）—20080416_民生政策最低支出需求_省级财力12.12" xfId="1956"/>
    <cellStyle name="好_2_2014省级收入及财力12.12（更新后）" xfId="1957"/>
    <cellStyle name="差_教育(按照总人口测算）—20080416_省级财力12.12" xfId="1958"/>
    <cellStyle name="差_教育(按照总人口测算）—20080416_县市旗测算-新科目（含人口规模效应）" xfId="1959"/>
    <cellStyle name="差_教育(按照总人口测算）—20080416_县市旗测算-新科目（含人口规模效应）_（空表）2018年上半年报告附表" xfId="1960"/>
    <cellStyle name="差_教育(按照总人口测算）—20080416_县市旗测算-新科目（含人口规模效应）_2014省级收入12.2（更新后）" xfId="1961"/>
    <cellStyle name="差_农林水和城市维护标准支出20080505－县区合计_民生政策最低支出需求" xfId="1962"/>
    <cellStyle name="差_卫生(按照总人口测算）—20080416_县市旗测算-新科目（含人口规模效应）_财力性转移支付2010年预算参考数" xfId="1963"/>
    <cellStyle name="差_教育(按照总人口测算）—20080416_县市旗测算-新科目（含人口规模效应）_2014省级收入及财力12.12（更新后）" xfId="1964"/>
    <cellStyle name="好_2016省级收入1.3" xfId="1965"/>
    <cellStyle name="差_教育(按照总人口测算）—20080416_县市旗测算-新科目（含人口规模效应）_财力性转移支付2010年预算参考数_（空表）2018年上半年报告附表" xfId="1966"/>
    <cellStyle name="差_教育(按照总人口测算）—20080416_县市旗测算-新科目（含人口规模效应）_省级财力12.12" xfId="1967"/>
    <cellStyle name="差_津补贴保障测算（2010.3.19）" xfId="1968"/>
    <cellStyle name="差_津补贴保障测算（2010.3.19）_（空表）2018年上半年报告附表" xfId="1969"/>
    <cellStyle name="差_津补贴保障测算（2010.3.19）_2014省级收入12.2（更新后）" xfId="1970"/>
    <cellStyle name="差_市辖区测算-新科目（20080626）" xfId="1971"/>
    <cellStyle name="差_津补贴保障测算（2010.3.19）_2014省级收入及财力12.12（更新后）" xfId="1972"/>
    <cellStyle name="差_津补贴保障测算(5.21)" xfId="1973"/>
    <cellStyle name="好_material report in May" xfId="1974"/>
    <cellStyle name="差_津补贴保障测算(5.21)_2016年全市及市级决算" xfId="1975"/>
    <cellStyle name="差_津补贴保障测算(5.21)_2017年预算草案1.12" xfId="1976"/>
    <cellStyle name="差_津补贴保障测算(5.21)_基金汇总" xfId="1977"/>
    <cellStyle name="好_行政（人员）_县市旗测算-新科目（含人口规模效应）_财力性转移支付2010年预算参考数" xfId="1978"/>
    <cellStyle name="差_津补贴保障测算(5.21)_支出汇总" xfId="1979"/>
    <cellStyle name="差_云南 缺口县区测算(地方填报)_财力性转移支付2010年预算参考数" xfId="1980"/>
    <cellStyle name="差_丽江汇总" xfId="1981"/>
    <cellStyle name="差_丽江汇总_（空表）2018年上半年报告附表" xfId="1982"/>
    <cellStyle name="差_民生政策最低支出需求" xfId="1983"/>
    <cellStyle name="差_民生政策最低支出需求_（空表）2018年上半年报告附表" xfId="1984"/>
    <cellStyle name="差_省级明细_社保2017年预算草案1.3" xfId="1985"/>
    <cellStyle name="差_民生政策最低支出需求_2014省级收入及财力12.12（更新后）" xfId="1986"/>
    <cellStyle name="差_缺口县区测算（11.13）_财力性转移支付2010年预算参考数" xfId="1987"/>
    <cellStyle name="差_民生政策最低支出需求_省级财力12.12" xfId="1988"/>
    <cellStyle name="差_农林水和城市维护标准支出20080505－县区合计" xfId="1989"/>
    <cellStyle name="差_农林水和城市维护标准支出20080505－县区合计_（空表）2018年上半年报告附表" xfId="1990"/>
    <cellStyle name="强调文字颜色 3 2 3" xfId="1991"/>
    <cellStyle name="差_农林水和城市维护标准支出20080505－县区合计_2014省级收入12.2（更新后）" xfId="1992"/>
    <cellStyle name="好_27重庆_省级财力12.12" xfId="1993"/>
    <cellStyle name="差_农林水和城市维护标准支出20080505－县区合计_2014省级收入及财力12.12（更新后）" xfId="1994"/>
    <cellStyle name="差_农林水和城市维护标准支出20080505－县区合计_不含人员经费系数" xfId="1995"/>
    <cellStyle name="差_省级明细_基金汇总" xfId="1996"/>
    <cellStyle name="差_总人口" xfId="1997"/>
    <cellStyle name="差_农林水和城市维护标准支出20080505－县区合计_不含人员经费系数_（空表）2018年上半年报告附表" xfId="1998"/>
    <cellStyle name="差_总人口_（空表）2018年上半年报告附表" xfId="1999"/>
    <cellStyle name="差_农林水和城市维护标准支出20080505－县区合计_不含人员经费系数_2014省级收入及财力12.12（更新后）" xfId="2000"/>
    <cellStyle name="差_缺口县区测算(按2007支出增长25%测算)_财力性转移支付2010年预算参考数" xfId="2001"/>
    <cellStyle name="差_县区合并测算20080423(按照各省比重）_不含人员经费系数_财力性转移支付2010年预算参考数_（空表）2018年上半年报告附表" xfId="2002"/>
    <cellStyle name="差_总人口_2014省级收入及财力12.12（更新后）" xfId="2003"/>
    <cellStyle name="好_河南 缺口县区测算(地方填报白)_2014省级收入12.2（更新后）" xfId="2004"/>
    <cellStyle name="差_农林水和城市维护标准支出20080505－县区合计_不含人员经费系数_财力性转移支付2010年预算参考数" xfId="2005"/>
    <cellStyle name="差_总人口_财力性转移支付2010年预算参考数" xfId="2006"/>
    <cellStyle name="差_农林水和城市维护标准支出20080505－县区合计_不含人员经费系数_省级财力12.12" xfId="2007"/>
    <cellStyle name="差_总人口_省级财力12.12" xfId="2008"/>
    <cellStyle name="差_农林水和城市维护标准支出20080505－县区合计_民生政策最低支出需求_（空表）2018年上半年报告附表" xfId="2009"/>
    <cellStyle name="差_卫生(按照总人口测算）—20080416_县市旗测算-新科目（含人口规模效应）_财力性转移支付2010年预算参考数_（空表）2018年上半年报告附表" xfId="2010"/>
    <cellStyle name="差_农林水和城市维护标准支出20080505－县区合计_民生政策最低支出需求_2014省级收入12.2（更新后）" xfId="2011"/>
    <cellStyle name="差_农林水和城市维护标准支出20080505－县区合计_民生政策最低支出需求_2014省级收入及财力12.12（更新后）" xfId="2012"/>
    <cellStyle name="差_农林水和城市维护标准支出20080505－县区合计_民生政策最低支出需求_财力性转移支付2010年预算参考数_（空表）2018年上半年报告附表" xfId="2013"/>
    <cellStyle name="差_农林水和城市维护标准支出20080505－县区合计_省级财力12.12" xfId="2014"/>
    <cellStyle name="差_农林水和城市维护标准支出20080505－县区合计_县市旗测算-新科目（含人口规模效应）_2014省级收入12.2（更新后）" xfId="2015"/>
    <cellStyle name="好_2007年中央财政与河南省财政年终决算结算单_2016年全市及市级决算" xfId="2016"/>
    <cellStyle name="差_农林水和城市维护标准支出20080505－县区合计_县市旗测算-新科目（含人口规模效应）_财力性转移支付2010年预算参考数" xfId="2017"/>
    <cellStyle name="差_农林水和城市维护标准支出20080505－县区合计_县市旗测算-新科目（含人口规模效应）_财力性转移支付2010年预算参考数_（空表）2018年上半年报告附表" xfId="2018"/>
    <cellStyle name="差_农林水和城市维护标准支出20080505－县区合计_县市旗测算-新科目（含人口规模效应）_省级财力12.12" xfId="2019"/>
    <cellStyle name="好_县市旗测算-新科目（20080626）_民生政策最低支出需求_财力性转移支付2010年预算参考数" xfId="2020"/>
    <cellStyle name="差_平邑" xfId="2021"/>
    <cellStyle name="好_2007年一般预算支出剔除_（空表）2018年上半年报告附表" xfId="2022"/>
    <cellStyle name="差_平邑_（空表）2018年上半年报告附表" xfId="2023"/>
    <cellStyle name="差_自行调整差异系数顺序_2014省级收入及财力12.12（更新后）" xfId="2024"/>
    <cellStyle name="差_平邑_2014省级收入12.2（更新后）" xfId="2025"/>
    <cellStyle name="差_平邑_2014省级收入及财力12.12（更新后）" xfId="2026"/>
    <cellStyle name="差_平邑_财力性转移支付2010年预算参考数_（空表）2018年上半年报告附表" xfId="2027"/>
    <cellStyle name="差_平邑_省级财力12.12" xfId="2028"/>
    <cellStyle name="好_方案二" xfId="2029"/>
    <cellStyle name="差_其他部门(按照总人口测算）—20080416" xfId="2030"/>
    <cellStyle name="差_其他部门(按照总人口测算）—20080416_（空表）2018年上半年报告附表" xfId="2031"/>
    <cellStyle name="差_其他部门(按照总人口测算）—20080416_2014省级收入及财力12.12（更新后）" xfId="2032"/>
    <cellStyle name="差_其他部门(按照总人口测算）—20080416_不含人员经费系数_（空表）2018年上半年报告附表" xfId="2033"/>
    <cellStyle name="好_410927000_台前县_2014省级收入12.2（更新后）" xfId="2034"/>
    <cellStyle name="差_其他部门(按照总人口测算）—20080416_不含人员经费系数_2014省级收入12.2（更新后）" xfId="2035"/>
    <cellStyle name="差_其他部门(按照总人口测算）—20080416_不含人员经费系数_2014省级收入及财力12.12（更新后）" xfId="2036"/>
    <cellStyle name="好_2006年27重庆_（空表）2018年上半年报告附表" xfId="2037"/>
    <cellStyle name="差_其他部门(按照总人口测算）—20080416_不含人员经费系数_财力性转移支付2010年预算参考数" xfId="2038"/>
    <cellStyle name="差_其他部门(按照总人口测算）—20080416_不含人员经费系数_省级财力12.12" xfId="2039"/>
    <cellStyle name="差_其他部门(按照总人口测算）—20080416_财力性转移支付2010年预算参考数" xfId="2040"/>
    <cellStyle name="差_其他部门(按照总人口测算）—20080416_财力性转移支付2010年预算参考数_（空表）2018年上半年报告附表" xfId="2041"/>
    <cellStyle name="差_其他部门(按照总人口测算）—20080416_民生政策最低支出需求_（空表）2018年上半年报告附表" xfId="2042"/>
    <cellStyle name="差_其他部门(按照总人口测算）—20080416_民生政策最低支出需求_2014省级收入及财力12.12（更新后）" xfId="2043"/>
    <cellStyle name="差_市辖区测算-新科目（20080626）_不含人员经费系数_2014省级收入12.2（更新后）" xfId="2044"/>
    <cellStyle name="差_其他部门(按照总人口测算）—20080416_民生政策最低支出需求_财力性转移支付2010年预算参考数" xfId="2045"/>
    <cellStyle name="差_其他部门(按照总人口测算）—20080416_民生政策最低支出需求_财力性转移支付2010年预算参考数_（空表）2018年上半年报告附表" xfId="2046"/>
    <cellStyle name="差_文体广播事业(按照总人口测算）—20080416_县市旗测算-新科目（含人口规模效应）_2014省级收入及财力12.12（更新后）" xfId="2047"/>
    <cellStyle name="常规 4 6" xfId="2048"/>
    <cellStyle name="好_省级支出_2" xfId="2049"/>
    <cellStyle name="差_其他部门(按照总人口测算）—20080416_民生政策最低支出需求_省级财力12.12" xfId="2050"/>
    <cellStyle name="差_其他部门(按照总人口测算）—20080416_省级财力12.12" xfId="2051"/>
    <cellStyle name="差_其他部门(按照总人口测算）—20080416_县市旗测算-新科目（含人口规模效应）" xfId="2052"/>
    <cellStyle name="差_县区合并测算20080421_民生政策最低支出需求_（空表）2018年上半年报告附表" xfId="2053"/>
    <cellStyle name="差_其他部门(按照总人口测算）—20080416_县市旗测算-新科目（含人口规模效应）_（空表）2018年上半年报告附表" xfId="2054"/>
    <cellStyle name="差_其他部门(按照总人口测算）—20080416_县市旗测算-新科目（含人口规模效应）_2014省级收入及财力12.12（更新后）" xfId="2055"/>
    <cellStyle name="好_2006年水利统计指标统计表" xfId="2056"/>
    <cellStyle name="差_其他部门(按照总人口测算）—20080416_县市旗测算-新科目（含人口规模效应）_财力性转移支付2010年预算参考数" xfId="2057"/>
    <cellStyle name="差_其他部门(按照总人口测算）—20080416_县市旗测算-新科目（含人口规模效应）_财力性转移支付2010年预算参考数_（空表）2018年上半年报告附表" xfId="2058"/>
    <cellStyle name="差_青海 缺口县区测算(地方填报)" xfId="2059"/>
    <cellStyle name="解释性文本 2 3" xfId="2060"/>
    <cellStyle name="差_青海 缺口县区测算(地方填报)_（空表）2018年上半年报告附表" xfId="2061"/>
    <cellStyle name="差_青海 缺口县区测算(地方填报)_2014省级收入12.2（更新后）" xfId="2062"/>
    <cellStyle name="差_青海 缺口县区测算(地方填报)_2014省级收入及财力12.12（更新后）" xfId="2063"/>
    <cellStyle name="好_2006年水利统计指标统计表_财力性转移支付2010年预算参考数" xfId="2064"/>
    <cellStyle name="差_全省基金收入" xfId="2065"/>
    <cellStyle name="差_缺口县区测算" xfId="2066"/>
    <cellStyle name="差_缺口县区测算（11.13）" xfId="2067"/>
    <cellStyle name="好_2009年省对市县转移支付测算表(9.27)_2014省级收入及财力12.12（更新后）" xfId="2068"/>
    <cellStyle name="差_缺口县区测算（11.13）_（空表）2018年上半年报告附表" xfId="2069"/>
    <cellStyle name="好_2006年28四川" xfId="2070"/>
    <cellStyle name="差_缺口县区测算（11.13）_2014省级收入及财力12.12（更新后）" xfId="2071"/>
    <cellStyle name="好_省级明细_Xl0000071 2" xfId="2072"/>
    <cellStyle name="통화 [0]_BOILER-CO1" xfId="2073"/>
    <cellStyle name="差_缺口县区测算（11.13）_省级财力12.12" xfId="2074"/>
    <cellStyle name="差_缺口县区测算(按2007支出增长25%测算)" xfId="2075"/>
    <cellStyle name="差_缺口县区测算(按2007支出增长25%测算)_（空表）2018年上半年报告附表" xfId="2076"/>
    <cellStyle name="差_缺口县区测算(按2007支出增长25%测算)_2014省级收入12.2（更新后）" xfId="2077"/>
    <cellStyle name="差_缺口县区测算(按2007支出增长25%测算)_2014省级收入及财力12.12（更新后）" xfId="2078"/>
    <cellStyle name="好_2010省对市县转移支付测算表(10-21）_2014省级收入12.2（更新后）" xfId="2079"/>
    <cellStyle name="差_缺口县区测算(按2007支出增长25%测算)_财力性转移支付2010年预算参考数_（空表）2018年上半年报告附表" xfId="2080"/>
    <cellStyle name="差_缺口县区测算(按2007支出增长25%测算)_省级财力12.12" xfId="2081"/>
    <cellStyle name="差_缺口县区测算(按核定人数)_（空表）2018年上半年报告附表" xfId="2082"/>
    <cellStyle name="常规 10 2" xfId="2083"/>
    <cellStyle name="好_M01-2(州市补助收入)" xfId="2084"/>
    <cellStyle name="好_省级明细_Book1_基金汇总" xfId="2085"/>
    <cellStyle name="差_缺口县区测算(按核定人数)_2014省级收入12.2（更新后）" xfId="2086"/>
    <cellStyle name="差_缺口县区测算(按核定人数)_2014省级收入及财力12.12（更新后）" xfId="2087"/>
    <cellStyle name="常规 6_1.3日 2017年预算草案 - 副本" xfId="2088"/>
    <cellStyle name="差_缺口县区测算(按核定人数)_财力性转移支付2010年预算参考数" xfId="2089"/>
    <cellStyle name="差_缺口县区测算(按核定人数)_财力性转移支付2010年预算参考数_（空表）2018年上半年报告附表" xfId="2090"/>
    <cellStyle name="差_缺口县区测算(按核定人数)_省级财力12.12" xfId="2091"/>
    <cellStyle name="差_缺口县区测算(财政部标准)" xfId="2092"/>
    <cellStyle name="差_缺口县区测算(财政部标准)_2014省级收入12.2（更新后）" xfId="2093"/>
    <cellStyle name="差_缺口县区测算(财政部标准)_2014省级收入及财力12.12（更新后）" xfId="2094"/>
    <cellStyle name="好_缺口县区测算(财政部标准)_财力性转移支付2010年预算参考数" xfId="2095"/>
    <cellStyle name="差_缺口县区测算(财政部标准)_财力性转移支付2010年预算参考数" xfId="2096"/>
    <cellStyle name="差_缺口县区测算(财政部标准)_财力性转移支付2010年预算参考数_（空表）2018年上半年报告附表" xfId="2097"/>
    <cellStyle name="差_缺口县区测算_（空表）2018年上半年报告附表" xfId="2098"/>
    <cellStyle name="差_缺口县区测算_财力性转移支付2010年预算参考数_（空表）2018年上半年报告附表" xfId="2099"/>
    <cellStyle name="差_缺口县区测算_省级财力12.12" xfId="2100"/>
    <cellStyle name="差_缺口消化情况" xfId="2101"/>
    <cellStyle name="好_丽江汇总" xfId="2102"/>
    <cellStyle name="差_缺口消化情况_（空表）2018年上半年报告附表" xfId="2103"/>
    <cellStyle name="好_丽江汇总_（空表）2018年上半年报告附表" xfId="2104"/>
    <cellStyle name="差_缺口消化情况_2014省级收入12.2（更新后）" xfId="2105"/>
    <cellStyle name="差_缺口消化情况_2014省级收入及财力12.12（更新后）" xfId="2106"/>
    <cellStyle name="强调文字颜色 3 3 2" xfId="2107"/>
    <cellStyle name="差_缺口消化情况_省级财力12.12" xfId="2108"/>
    <cellStyle name="好_2007年结算已定项目对账单_2013省级预算附表" xfId="2109"/>
    <cellStyle name="好_财政厅编制用表（2011年报省人大）_2018年财政收支预算草案表格" xfId="2110"/>
    <cellStyle name="差_人员工资和公用经费" xfId="2111"/>
    <cellStyle name="好_2006年34青海_省级财力12.12" xfId="2112"/>
    <cellStyle name="好_其他部门(按照总人口测算）—20080416_财力性转移支付2010年预算参考数" xfId="2113"/>
    <cellStyle name="差_人员工资和公用经费_（空表）2018年上半年报告附表" xfId="2114"/>
    <cellStyle name="好_其他部门(按照总人口测算）—20080416_财力性转移支付2010年预算参考数_（空表）2018年上半年报告附表" xfId="2115"/>
    <cellStyle name="差_人员工资和公用经费_财力性转移支付2010年预算参考数_（空表）2018年上半年报告附表" xfId="2116"/>
    <cellStyle name="差_人员工资和公用经费_省级财力12.12" xfId="2117"/>
    <cellStyle name="常规 2 2" xfId="2118"/>
    <cellStyle name="差_人员工资和公用经费2" xfId="2119"/>
    <cellStyle name="差_人员工资和公用经费2_（空表）2018年上半年报告附表" xfId="2120"/>
    <cellStyle name="差_县市旗测算20080508_不含人员经费系数" xfId="2121"/>
    <cellStyle name="差_人员工资和公用经费2_2014省级收入12.2（更新后）" xfId="2122"/>
    <cellStyle name="差_人员工资和公用经费2_2014省级收入及财力12.12（更新后）" xfId="2123"/>
    <cellStyle name="千位分隔[0] 3" xfId="2124"/>
    <cellStyle name="差_人员工资和公用经费2_财力性转移支付2010年预算参考数" xfId="2125"/>
    <cellStyle name="差_人员工资和公用经费2_财力性转移支付2010年预算参考数_（空表）2018年上半年报告附表" xfId="2126"/>
    <cellStyle name="差_人员工资和公用经费3_（空表）2018年上半年报告附表" xfId="2127"/>
    <cellStyle name="差_人员工资和公用经费3_2014省级收入12.2（更新后）" xfId="2128"/>
    <cellStyle name="差_人员工资和公用经费3_2014省级收入及财力12.12（更新后）" xfId="2129"/>
    <cellStyle name="差_人员工资和公用经费3_财力性转移支付2010年预算参考数" xfId="2130"/>
    <cellStyle name="着色 1" xfId="2131"/>
    <cellStyle name="差_人员工资和公用经费3_财力性转移支付2010年预算参考数_（空表）2018年上半年报告附表" xfId="2132"/>
    <cellStyle name="差_人员工资和公用经费3_省级财力12.12" xfId="2133"/>
    <cellStyle name="差_山东省民生支出标准" xfId="2134"/>
    <cellStyle name="差_山东省民生支出标准_（空表）2018年上半年报告附表" xfId="2135"/>
    <cellStyle name="差_山东省民生支出标准_2014省级收入12.2（更新后）" xfId="2136"/>
    <cellStyle name="差_山东省民生支出标准_2014省级收入及财力12.12（更新后）" xfId="2137"/>
    <cellStyle name="差_山东省民生支出标准_财力性转移支付2010年预算参考数" xfId="2138"/>
    <cellStyle name="差_山东省民生支出标准_财力性转移支付2010年预算参考数_（空表）2018年上半年报告附表" xfId="2139"/>
    <cellStyle name="差_山东省民生支出标准_省级财力12.12" xfId="2140"/>
    <cellStyle name="好_缺口消化情况" xfId="2141"/>
    <cellStyle name="差_省电力2008年 工作表" xfId="2142"/>
    <cellStyle name="常规 11 3" xfId="2143"/>
    <cellStyle name="差_省电力2008年 工作表 2" xfId="2144"/>
    <cellStyle name="差_省电力2008年 工作表_2013省级预算附表" xfId="2145"/>
    <cellStyle name="差_省电力2008年 工作表_2014省级收入12.2（更新后）" xfId="2146"/>
    <cellStyle name="好_附表_（空表）2018年上半年报告附表" xfId="2147"/>
    <cellStyle name="差_省电力2008年 工作表_2016年全市及市级决算" xfId="2148"/>
    <cellStyle name="差_省电力2008年 工作表_2017年预算草案（债务）" xfId="2149"/>
    <cellStyle name="差_省电力2008年 工作表_2018年财政收支预算草案表格" xfId="2150"/>
    <cellStyle name="差_文体广播事业(按照总人口测算）—20080416_民生政策最低支出需求" xfId="2151"/>
    <cellStyle name="好_Sheet1_2014省级收入及财力12.12（更新后）" xfId="2152"/>
    <cellStyle name="差_省电力2008年 工作表_基金汇总" xfId="2153"/>
    <cellStyle name="好_测算结果_财力性转移支付2010年预算参考数_（空表）2018年上半年报告附表" xfId="2154"/>
    <cellStyle name="好_复件 2012年地方财政公共预算分级平衡情况表" xfId="2155"/>
    <cellStyle name="差_省电力2008年 工作表_省级财力12.12" xfId="2156"/>
    <cellStyle name="好_2006年22湖南_财力性转移支付2010年预算参考数_（空表）2018年上半年报告附表" xfId="2157"/>
    <cellStyle name="好_省级明细_冬梅3 2" xfId="2158"/>
    <cellStyle name="差_省电力2008年 工作表_收入汇总" xfId="2159"/>
    <cellStyle name="好_复件 复件 2010年预算表格－2010-03-26-（含表间 公式）_省级财力12.12" xfId="2160"/>
    <cellStyle name="差_省级国有资本经营预算表" xfId="2161"/>
    <cellStyle name="千分位[0]" xfId="2162"/>
    <cellStyle name="差_省级国有资本经营预算表_2018年财政收支预算草案表格" xfId="2163"/>
    <cellStyle name="差_省级基金收出" xfId="2164"/>
    <cellStyle name="好_1604月报" xfId="2165"/>
    <cellStyle name="差_省级明细_1.3日 2017年预算草案 - 副本_2018年财政收支预算草案表格" xfId="2166"/>
    <cellStyle name="差_省级明细_2.2017全省收入" xfId="2167"/>
    <cellStyle name="好_教育(按照总人口测算）—20080416_县市旗测算-新科目（含人口规模效应）_（空表）2018年上半年报告附表" xfId="2168"/>
    <cellStyle name="差_省级明细_2016-2017全省国资预算" xfId="2169"/>
    <cellStyle name="适中 2_2018年财政收支预算草案表格" xfId="2170"/>
    <cellStyle name="差_省级明细_2016年预算草案" xfId="2171"/>
    <cellStyle name="差_省级明细_2016年预算草案1.13" xfId="2172"/>
    <cellStyle name="好_河南 缺口县区测算(地方填报)_财力性转移支付2010年预算参考数" xfId="2173"/>
    <cellStyle name="差_省级明细_2016年预算草案1.13 2" xfId="2174"/>
    <cellStyle name="差_省级明细_2016年预算草案1.13_2017年预算草案（债务）" xfId="2175"/>
    <cellStyle name="差_省级明细_2016年预算草案1.13_基金汇总" xfId="2176"/>
    <cellStyle name="差_省级明细_20171207-2018年预算草案" xfId="2177"/>
    <cellStyle name="差_省级明细_2017年预算草案（债务）" xfId="2178"/>
    <cellStyle name="差_省级明细_2017年预算草案1.4" xfId="2179"/>
    <cellStyle name="差_省级明细_2017年预算草案1.4_2018年财政收支预算草案表格" xfId="2180"/>
    <cellStyle name="差_县市旗测算-新科目（20080627）_民生政策最低支出需求_2014省级收入12.2（更新后）" xfId="2181"/>
    <cellStyle name="差_省级明细_2018年财政收支预算草案表格" xfId="2182"/>
    <cellStyle name="好_2011年预算表格2010.12.9_2016年全市及市级决算" xfId="2183"/>
    <cellStyle name="好_不含人员经费系数_省级财力12.12" xfId="2184"/>
    <cellStyle name="好_商品交易所2006--2008年税收_2016年全市及市级决算" xfId="2185"/>
    <cellStyle name="差_省级明细_23" xfId="2186"/>
    <cellStyle name="好_28四川_2014省级收入及财力12.12（更新后）" xfId="2187"/>
    <cellStyle name="差_省级明细_23 2" xfId="2188"/>
    <cellStyle name="好_1110洱源县" xfId="2189"/>
    <cellStyle name="差_省级明细_23_2017年预算草案（债务）" xfId="2190"/>
    <cellStyle name="好_2009年结算（最终）" xfId="2191"/>
    <cellStyle name="差_省级明细_23_2018年财政收支预算草案表格" xfId="2192"/>
    <cellStyle name="差_省级明细_23_基金汇总" xfId="2193"/>
    <cellStyle name="好_卫生(按照总人口测算）—20080416_县市旗测算-新科目（含人口规模效应）" xfId="2194"/>
    <cellStyle name="差_省级明细_23_收入汇总" xfId="2195"/>
    <cellStyle name="差_省级明细_23_支出汇总" xfId="2196"/>
    <cellStyle name="好_省级明细_2016年预算草案1.13" xfId="2197"/>
    <cellStyle name="好_县区合并测算20080421_民生政策最低支出需求" xfId="2198"/>
    <cellStyle name="差_省级明细_3.2017全省支出" xfId="2199"/>
    <cellStyle name="差_省级明细_5.2017省本级收入" xfId="2200"/>
    <cellStyle name="差_省级明细_Book1" xfId="2201"/>
    <cellStyle name="好_34青海_财力性转移支付2010年预算参考数" xfId="2202"/>
    <cellStyle name="差_省级明细_Book1 2" xfId="2203"/>
    <cellStyle name="差_省级明细_Book1_2017年预算草案（债务）" xfId="2204"/>
    <cellStyle name="好_2011年预算大表11-26_收入汇总" xfId="2205"/>
    <cellStyle name="差_省级明细_Book1_2018年财政收支预算草案表格" xfId="2206"/>
    <cellStyle name="差_省级明细_Book1_基金汇总" xfId="2207"/>
    <cellStyle name="注释 2_1.3日 2017年预算草案 - 副本" xfId="2208"/>
    <cellStyle name="差_省级明细_Book1_收入汇总" xfId="2209"/>
    <cellStyle name="差_省级明细_Book1_支出汇总" xfId="2210"/>
    <cellStyle name="差_省级明细_Book3" xfId="2211"/>
    <cellStyle name="差_省级明细_Xl0000068" xfId="2212"/>
    <cellStyle name="差_省级明细_Xl0000068_2017年预算草案（债务）" xfId="2213"/>
    <cellStyle name="差_省级明细_Xl0000068_2018年财政收支预算草案表格" xfId="2214"/>
    <cellStyle name="差_省级明细_Xl0000068_基金汇总" xfId="2215"/>
    <cellStyle name="差_省级明细_Xl0000068_支出汇总" xfId="2216"/>
    <cellStyle name="差_省级明细_Xl0000071" xfId="2217"/>
    <cellStyle name="差_省级明细_副本1.2_2018年财政收支预算草案表格" xfId="2218"/>
    <cellStyle name="差_省级明细_基金最新_2017年预算草案（债务）" xfId="2219"/>
    <cellStyle name="好_农林水和城市维护标准支出20080505－县区合计_财力性转移支付2010年预算参考数_（空表）2018年上半年报告附表" xfId="2220"/>
    <cellStyle name="好_省级明细_23_2018年财政收支预算草案表格" xfId="2221"/>
    <cellStyle name="差_省级明细_Xl0000071 2" xfId="2222"/>
    <cellStyle name="差_省级明细_Xl0000071_2018年财政收支预算草案表格" xfId="2223"/>
    <cellStyle name="差_省级明细_Xl0000071_基金汇总" xfId="2224"/>
    <cellStyle name="差_文体广播事业(按照总人口测算）—20080416_省级财力12.12" xfId="2225"/>
    <cellStyle name="差_省级明细_Xl0000071_收入汇总" xfId="2226"/>
    <cellStyle name="差_县市旗测算-新科目（20080627）_2014省级收入及财力12.12（更新后）" xfId="2227"/>
    <cellStyle name="差_省级明细_Xl0000071_支出汇总" xfId="2228"/>
    <cellStyle name="差_省级明细_表六七" xfId="2229"/>
    <cellStyle name="差_同德_财力性转移支付2010年预算参考数_（空表）2018年上半年报告附表" xfId="2230"/>
    <cellStyle name="差_省级明细_表六七_2018年财政收支预算草案表格" xfId="2231"/>
    <cellStyle name="差_省级明细_代编表_2018年财政收支预算草案表格" xfId="2232"/>
    <cellStyle name="差_省级明细_代编全省支出预算修改" xfId="2233"/>
    <cellStyle name="差_省级明细_代编全省支出预算修改_2018年财政收支预算草案表格" xfId="2234"/>
    <cellStyle name="差_省级明细_代编全省支出预算修改_收入汇总" xfId="2235"/>
    <cellStyle name="差_省级明细_冬梅3" xfId="2236"/>
    <cellStyle name="好_2012-2013年经常性收入预测（1.1新口径）" xfId="2237"/>
    <cellStyle name="好_Xl0000071" xfId="2238"/>
    <cellStyle name="差_省级明细_冬梅3_2017年预算草案（债务）" xfId="2239"/>
    <cellStyle name="好_Xl0000071_2017年预算草案（债务）" xfId="2240"/>
    <cellStyle name="差_省级明细_冬梅3_2018年财政收支预算草案表格" xfId="2241"/>
    <cellStyle name="好_Xl0000071_2018年财政收支预算草案表格" xfId="2242"/>
    <cellStyle name="差_省级明细_复件 表19（梁蕊发）" xfId="2243"/>
    <cellStyle name="差_省级明细_复件 表19（梁蕊发）_2018年财政收支预算草案表格" xfId="2244"/>
    <cellStyle name="差_省级明细_副本1.2" xfId="2245"/>
    <cellStyle name="好_（空表）20180121-2018年预算草案(1)" xfId="2246"/>
    <cellStyle name="好_省级明细_23" xfId="2247"/>
    <cellStyle name="差_省级明细_副本1.2_2017年预算草案（债务）" xfId="2248"/>
    <cellStyle name="差_卫生(按照总人口测算）—20080416_县市旗测算-新科目（含人口规模效应）_2014省级收入及财力12.12（更新后）" xfId="2249"/>
    <cellStyle name="好_省级明细_23_2017年预算草案（债务）" xfId="2250"/>
    <cellStyle name="差_省级明细_副本1.2_收入汇总" xfId="2251"/>
    <cellStyle name="好_2006年34青海_（空表）2018年上半年报告附表" xfId="2252"/>
    <cellStyle name="好_省级明细_23_收入汇总" xfId="2253"/>
    <cellStyle name="差_省级明细_副本1.2_支出汇总" xfId="2254"/>
    <cellStyle name="好_2008年财政收支预算草案(1.4) 2" xfId="2255"/>
    <cellStyle name="好_省级明细_23_支出汇总" xfId="2256"/>
    <cellStyle name="差_省级明细_副本最新" xfId="2257"/>
    <cellStyle name="好_11大理_财力性转移支付2010年预算参考数_（空表）2018年上半年报告附表" xfId="2258"/>
    <cellStyle name="常规 70" xfId="2259"/>
    <cellStyle name="常规 65" xfId="2260"/>
    <cellStyle name="差_省级明细_副本最新 2" xfId="2261"/>
    <cellStyle name="差_省级明细_副本最新_2017年预算草案（债务）" xfId="2262"/>
    <cellStyle name="差_省级明细_副本最新_2018年财政收支预算草案表格" xfId="2263"/>
    <cellStyle name="差_省级明细_副本最新_收入汇总" xfId="2264"/>
    <cellStyle name="差_省级明细_副本最新_支出汇总" xfId="2265"/>
    <cellStyle name="差_省级明细_基金表" xfId="2266"/>
    <cellStyle name="差_省级明细_基金最新" xfId="2267"/>
    <cellStyle name="差_省级明细_基金最新_基金汇总" xfId="2268"/>
    <cellStyle name="差_省级明细_基金最新_收入汇总" xfId="2269"/>
    <cellStyle name="好_2009年省对市县转移支付测算表(9.27)_（空表）2018年上半年报告附表" xfId="2270"/>
    <cellStyle name="好_省级明细_Xl0000071_基金汇总" xfId="2271"/>
    <cellStyle name="好_县区合并测算20080423(按照各省比重）" xfId="2272"/>
    <cellStyle name="差_省级明细_基金最新_支出汇总" xfId="2273"/>
    <cellStyle name="差_省级明细_基金最终修改支出" xfId="2274"/>
    <cellStyle name="差_省级明细_基金最终修改支出_2018年财政收支预算草案表格" xfId="2275"/>
    <cellStyle name="差_卫生(按照总人口测算）—20080416_不含人员经费系数_（空表）2018年上半年报告附表" xfId="2276"/>
    <cellStyle name="差_省级明细_梁蕊要预算局报人大2017年预算草案" xfId="2277"/>
    <cellStyle name="差_省级明细_梁蕊要预算局报人大2017年预算草案_2018年财政收支预算草案表格" xfId="2278"/>
    <cellStyle name="差_省级明细_全省收入代编最新" xfId="2279"/>
    <cellStyle name="差_省级明细_全省收入代编最新 2" xfId="2280"/>
    <cellStyle name="差_省级明细_全省收入代编最新_2017年预算草案（债务）" xfId="2281"/>
    <cellStyle name="好_汇总表4_财力性转移支付2010年预算参考数_（空表）2018年上半年报告附表" xfId="2282"/>
    <cellStyle name="差_省级明细_全省收入代编最新_2018年财政收支预算草案表格" xfId="2283"/>
    <cellStyle name="差_省级明细_全省收入代编最新_收入汇总" xfId="2284"/>
    <cellStyle name="差_省级明细_全省预算代编_2017年预算草案（债务）" xfId="2285"/>
    <cellStyle name="差_省级明细_全省预算代编_2018年财政收支预算草案表格" xfId="2286"/>
    <cellStyle name="好_人员工资和公用经费2_（空表）2018年上半年报告附表" xfId="2287"/>
    <cellStyle name="差_省级明细_全省预算代编_基金汇总" xfId="2288"/>
    <cellStyle name="差_省级明细_全省预算代编_收入汇总" xfId="2289"/>
    <cellStyle name="差_省级明细_全省预算代编_支出汇总" xfId="2290"/>
    <cellStyle name="好_20161017---核定基数定表_（空表）2018年上半年报告附表" xfId="2291"/>
    <cellStyle name="差_省级明细_社保2017年预算草案1.3_2018年财政收支预算草案表格" xfId="2292"/>
    <cellStyle name="差_省级明细_省级国有资本经营预算表" xfId="2293"/>
    <cellStyle name="差_省级明细_省级国有资本经营预算表_2018年财政收支预算草案表格" xfId="2294"/>
    <cellStyle name="差_省级明细_收入汇总" xfId="2295"/>
    <cellStyle name="差_省级明细_政府性基金人大会表格1稿" xfId="2296"/>
    <cellStyle name="差_省级明细_政府性基金人大会表格1稿 2" xfId="2297"/>
    <cellStyle name="差_下文_2014省级收入及财力12.12（更新后）" xfId="2298"/>
    <cellStyle name="差_省级明细_政府性基金人大会表格1稿_2018年财政收支预算草案表格" xfId="2299"/>
    <cellStyle name="好_2010省对市县转移支付测算表(10-21）_省级财力12.12" xfId="2300"/>
    <cellStyle name="差_省级明细_政府性基金人大会表格1稿_基金汇总" xfId="2301"/>
    <cellStyle name="差_省级明细_政府性基金人大会表格1稿_收入汇总" xfId="2302"/>
    <cellStyle name="好_34青海_（空表）2018年上半年报告附表" xfId="2303"/>
    <cellStyle name="差_省级明细_政府性基金人大会表格1稿_支出汇总" xfId="2304"/>
    <cellStyle name="好_行政（人员）_民生政策最低支出需求_2014省级收入12.2（更新后）" xfId="2305"/>
    <cellStyle name="差_省级明细_支出汇总" xfId="2306"/>
    <cellStyle name="差_省级收入" xfId="2307"/>
    <cellStyle name="差_省级支出" xfId="2308"/>
    <cellStyle name="强调文字颜色 3 2_（空表）2018年上半年报告附表" xfId="2309"/>
    <cellStyle name="差_省级支出_2" xfId="2310"/>
    <cellStyle name="好_分县成本差异系数_2014省级收入12.2（更新后）" xfId="2311"/>
    <cellStyle name="差_省属监狱人员级别表(驻外)" xfId="2312"/>
    <cellStyle name="好_缺口县区测算" xfId="2313"/>
    <cellStyle name="差_省属监狱人员级别表(驻外)_（空表）20180121-2018年预算草案(1)" xfId="2314"/>
    <cellStyle name="差_省属监狱人员级别表(驻外)_（空表）2018年上半年报告附表" xfId="2315"/>
    <cellStyle name="好_缺口县区测算_（空表）2018年上半年报告附表" xfId="2316"/>
    <cellStyle name="差_省属监狱人员级别表(驻外)_2016年全市及市级决算" xfId="2317"/>
    <cellStyle name="好_行政(燃修费)_民生政策最低支出需求_（空表）2018年上半年报告附表" xfId="2318"/>
    <cellStyle name="好_汇总-县级财政报表附表" xfId="2319"/>
    <cellStyle name="差_省属监狱人员级别表(驻外)_2017年预算草案1.12" xfId="2320"/>
    <cellStyle name="差_县市旗测算-新科目（20080627）_县市旗测算-新科目（含人口规模效应）_2014省级收入12.2（更新后）" xfId="2321"/>
    <cellStyle name="差_省属监狱人员级别表(驻外)_基金汇总" xfId="2322"/>
    <cellStyle name="差_省属监狱人员级别表(驻外)_收入汇总" xfId="2323"/>
    <cellStyle name="好_2006年34青海_财力性转移支付2010年预算参考数" xfId="2324"/>
    <cellStyle name="差_省属监狱人员级别表(驻外)_支出汇总" xfId="2325"/>
    <cellStyle name="差_市辖区测算20080510_（空表）2018年上半年报告附表" xfId="2326"/>
    <cellStyle name="差_市辖区测算20080510_2014省级收入及财力12.12（更新后）" xfId="2327"/>
    <cellStyle name="差_市辖区测算20080510_不含人员经费系数" xfId="2328"/>
    <cellStyle name="好_电力公司增值税划转_2014省级收入12.2（更新后）" xfId="2329"/>
    <cellStyle name="差_市辖区测算20080510_不含人员经费系数_（空表）2018年上半年报告附表" xfId="2330"/>
    <cellStyle name="差_市辖区测算20080510_不含人员经费系数_财力性转移支付2010年预算参考数" xfId="2331"/>
    <cellStyle name="差_市辖区测算20080510_不含人员经费系数_财力性转移支付2010年预算参考数_（空表）2018年上半年报告附表" xfId="2332"/>
    <cellStyle name="差_市辖区测算20080510_财力性转移支付2010年预算参考数" xfId="2333"/>
    <cellStyle name="好_县市旗测算20080508_财力性转移支付2010年预算参考数_（空表）2018年上半年报告附表" xfId="2334"/>
    <cellStyle name="差_市辖区测算20080510_财力性转移支付2010年预算参考数_（空表）2018年上半年报告附表" xfId="2335"/>
    <cellStyle name="差_市辖区测算20080510_民生政策最低支出需求" xfId="2336"/>
    <cellStyle name="差_市辖区测算20080510_民生政策最低支出需求_2014省级收入12.2（更新后）" xfId="2337"/>
    <cellStyle name="差_市辖区测算20080510_民生政策最低支出需求_2014省级收入及财力12.12（更新后）" xfId="2338"/>
    <cellStyle name="差_市辖区测算20080510_民生政策最低支出需求_财力性转移支付2010年预算参考数_（空表）2018年上半年报告附表" xfId="2339"/>
    <cellStyle name="差_市辖区测算20080510_省级财力12.12" xfId="2340"/>
    <cellStyle name="差_市辖区测算20080510_县市旗测算-新科目（含人口规模效应）" xfId="2341"/>
    <cellStyle name="差_市辖区测算20080510_县市旗测算-新科目（含人口规模效应）_2014省级收入12.2（更新后）" xfId="2342"/>
    <cellStyle name="差_市辖区测算20080510_县市旗测算-新科目（含人口规模效应）_2014省级收入及财力12.12（更新后）" xfId="2343"/>
    <cellStyle name="差_市辖区测算20080510_县市旗测算-新科目（含人口规模效应）_财力性转移支付2010年预算参考数" xfId="2344"/>
    <cellStyle name="好_2010年收入预测表（20091230)）_基金汇总" xfId="2345"/>
    <cellStyle name="好_省电力2008年 工作表" xfId="2346"/>
    <cellStyle name="差_市辖区测算20080510_县市旗测算-新科目（含人口规模效应）_财力性转移支付2010年预算参考数_（空表）2018年上半年报告附表" xfId="2347"/>
    <cellStyle name="差_市辖区测算-新科目（20080626）_（空表）2018年上半年报告附表" xfId="2348"/>
    <cellStyle name="差_市辖区测算-新科目（20080626）_2014省级收入12.2（更新后）" xfId="2349"/>
    <cellStyle name="好_省级明细_代编全省支出预算修改_2017年预算草案（债务）" xfId="2350"/>
    <cellStyle name="差_市辖区测算-新科目（20080626）_2014省级收入及财力12.12（更新后）" xfId="2351"/>
    <cellStyle name="差_市辖区测算-新科目（20080626）_不含人员经费系数" xfId="2352"/>
    <cellStyle name="差_市辖区测算-新科目（20080626）_不含人员经费系数_（空表）2018年上半年报告附表" xfId="2353"/>
    <cellStyle name="差_市辖区测算-新科目（20080626）_不含人员经费系数_2014省级收入及财力12.12（更新后）" xfId="2354"/>
    <cellStyle name="好_2008年支出核定" xfId="2355"/>
    <cellStyle name="好_省级明细_Book1_支出汇总" xfId="2356"/>
    <cellStyle name="差_市辖区测算-新科目（20080626）_不含人员经费系数_财力性转移支付2010年预算参考数" xfId="2357"/>
    <cellStyle name="好_2008年支出调整" xfId="2358"/>
    <cellStyle name="差_市辖区测算-新科目（20080626）_不含人员经费系数_财力性转移支付2010年预算参考数_（空表）2018年上半年报告附表" xfId="2359"/>
    <cellStyle name="好_2008年支出调整_（空表）2018年上半年报告附表" xfId="2360"/>
    <cellStyle name="差_市辖区测算-新科目（20080626）_财力性转移支付2010年预算参考数" xfId="2361"/>
    <cellStyle name="差_市辖区测算-新科目（20080626）_民生政策最低支出需求" xfId="2362"/>
    <cellStyle name="差_市辖区测算-新科目（20080626）_民生政策最低支出需求_（空表）2018年上半年报告附表" xfId="2363"/>
    <cellStyle name="差_市辖区测算-新科目（20080626）_民生政策最低支出需求_2014省级收入12.2（更新后）" xfId="2364"/>
    <cellStyle name="好_行政(燃修费)_财力性转移支付2010年预算参考数" xfId="2365"/>
    <cellStyle name="差_市辖区测算-新科目（20080626）_民生政策最低支出需求_2014省级收入及财力12.12（更新后）" xfId="2366"/>
    <cellStyle name="差_市辖区测算-新科目（20080626）_民生政策最低支出需求_财力性转移支付2010年预算参考数" xfId="2367"/>
    <cellStyle name="好_行政（人员）_民生政策最低支出需求_财力性转移支付2010年预算参考数_（空表）2018年上半年报告附表" xfId="2368"/>
    <cellStyle name="差_市辖区测算-新科目（20080626）_民生政策最低支出需求_财力性转移支付2010年预算参考数_（空表）2018年上半年报告附表" xfId="2369"/>
    <cellStyle name="差_市辖区测算-新科目（20080626）_民生政策最低支出需求_省级财力12.12" xfId="2370"/>
    <cellStyle name="差_市辖区测算-新科目（20080626）_省级财力12.12" xfId="2371"/>
    <cellStyle name="差_市辖区测算-新科目（20080626）_县市旗测算-新科目（含人口规模效应）" xfId="2372"/>
    <cellStyle name="差_市辖区测算-新科目（20080626）_县市旗测算-新科目（含人口规模效应）_（空表）2018年上半年报告附表" xfId="2373"/>
    <cellStyle name="着色 3" xfId="2374"/>
    <cellStyle name="差_市辖区测算-新科目（20080626）_县市旗测算-新科目（含人口规模效应）_2014省级收入12.2（更新后）" xfId="2375"/>
    <cellStyle name="好_2010年收入预测表（20091230)）" xfId="2376"/>
    <cellStyle name="好_其他部门(按照总人口测算）—20080416" xfId="2377"/>
    <cellStyle name="差_市辖区测算-新科目（20080626）_县市旗测算-新科目（含人口规模效应）_财力性转移支付2010年预算参考数" xfId="2378"/>
    <cellStyle name="好_行政(燃修费)_2014省级收入12.2（更新后）" xfId="2379"/>
    <cellStyle name="强调文字颜色 4 2 2" xfId="2380"/>
    <cellStyle name="差_市辖区测算-新科目（20080626）_县市旗测算-新科目（含人口规模效应）_省级财力12.12" xfId="2381"/>
    <cellStyle name="差_收入汇总" xfId="2382"/>
    <cellStyle name="好_20河南(财政部2010年县级基本财力测算数据)" xfId="2383"/>
    <cellStyle name="差_税负测算" xfId="2384"/>
    <cellStyle name="差_同德" xfId="2385"/>
    <cellStyle name="差_同德_（空表）2018年上半年报告附表" xfId="2386"/>
    <cellStyle name="差_同德_2014省级收入12.2（更新后）" xfId="2387"/>
    <cellStyle name="差_同德_2014省级收入及财力12.12（更新后）" xfId="2388"/>
    <cellStyle name="好_行政公检法测算_民生政策最低支出需求_财力性转移支付2010年预算参考数" xfId="2389"/>
    <cellStyle name="差_同德_财力性转移支付2010年预算参考数" xfId="2390"/>
    <cellStyle name="好_复件 复件 2010年预算表格－2010-03-26-（含表间 公式）_2014省级收入及财力12.12（更新后）" xfId="2391"/>
    <cellStyle name="差_同德_省级财力12.12" xfId="2392"/>
    <cellStyle name="差_危改资金测算" xfId="2393"/>
    <cellStyle name="差_危改资金测算_（空表）2018年上半年报告附表" xfId="2394"/>
    <cellStyle name="差_危改资金测算_2014省级收入及财力12.12（更新后）" xfId="2395"/>
    <cellStyle name="差_危改资金测算_财力性转移支付2010年预算参考数" xfId="2396"/>
    <cellStyle name="差_危改资金测算_财力性转移支付2010年预算参考数_（空表）2018年上半年报告附表" xfId="2397"/>
    <cellStyle name="好_20 2007年河南结算单_支出汇总" xfId="2398"/>
    <cellStyle name="差_卫生(按照总人口测算）—20080416_（空表）2018年上半年报告附表" xfId="2399"/>
    <cellStyle name="差_卫生(按照总人口测算）—20080416_2014省级收入及财力12.12（更新后）" xfId="2400"/>
    <cellStyle name="差_卫生(按照总人口测算）—20080416_不含人员经费系数" xfId="2401"/>
    <cellStyle name="差_卫生(按照总人口测算）—20080416_不含人员经费系数_2014省级收入12.2（更新后）" xfId="2402"/>
    <cellStyle name="差_卫生(按照总人口测算）—20080416_不含人员经费系数_省级财力12.12" xfId="2403"/>
    <cellStyle name="差_卫生(按照总人口测算）—20080416_财力性转移支付2010年预算参考数" xfId="2404"/>
    <cellStyle name="差_卫生(按照总人口测算）—20080416_财力性转移支付2010年预算参考数_（空表）2018年上半年报告附表" xfId="2405"/>
    <cellStyle name="差_卫生(按照总人口测算）—20080416_民生政策最低支出需求" xfId="2406"/>
    <cellStyle name="好_0605石屏县" xfId="2407"/>
    <cellStyle name="差_卫生(按照总人口测算）—20080416_民生政策最低支出需求_（空表）2018年上半年报告附表" xfId="2408"/>
    <cellStyle name="好_05潍坊" xfId="2409"/>
    <cellStyle name="好_0605石屏县_（空表）2018年上半年报告附表" xfId="2410"/>
    <cellStyle name="差_卫生(按照总人口测算）—20080416_民生政策最低支出需求_2014省级收入12.2（更新后）" xfId="2411"/>
    <cellStyle name="好_0605石屏县_2014省级收入12.2（更新后）" xfId="2412"/>
    <cellStyle name="差_卫生(按照总人口测算）—20080416_民生政策最低支出需求_2014省级收入及财力12.12（更新后）" xfId="2413"/>
    <cellStyle name="好_0605石屏县_2014省级收入及财力12.12（更新后）" xfId="2414"/>
    <cellStyle name="差_卫生(按照总人口测算）—20080416_民生政策最低支出需求_财力性转移支付2010年预算参考数" xfId="2415"/>
    <cellStyle name="好_0605石屏县_财力性转移支付2010年预算参考数" xfId="2416"/>
    <cellStyle name="好_文体广播事业(按照总人口测算）—20080416_民生政策最低支出需求_财力性转移支付2010年预算参考数_（空表）2018年上半年报告附表" xfId="2417"/>
    <cellStyle name="差_卫生(按照总人口测算）—20080416_民生政策最低支出需求_财力性转移支付2010年预算参考数_（空表）2018年上半年报告附表" xfId="2418"/>
    <cellStyle name="好_0605石屏县_财力性转移支付2010年预算参考数_（空表）2018年上半年报告附表" xfId="2419"/>
    <cellStyle name="好_省级明细_全省收入代编最新_基金汇总" xfId="2420"/>
    <cellStyle name="差_卫生(按照总人口测算）—20080416_民生政策最低支出需求_省级财力12.12" xfId="2421"/>
    <cellStyle name="好_0605石屏县_省级财力12.12" xfId="2422"/>
    <cellStyle name="差_卫生(按照总人口测算）—20080416_省级财力12.12" xfId="2423"/>
    <cellStyle name="差_卫生(按照总人口测算）—20080416_县市旗测算-新科目（含人口规模效应）_（空表）2018年上半年报告附表" xfId="2424"/>
    <cellStyle name="差_卫生(按照总人口测算）—20080416_县市旗测算-新科目（含人口规模效应）_2014省级收入12.2（更新后）" xfId="2425"/>
    <cellStyle name="差_卫生(按照总人口测算）—20080416_县市旗测算-新科目（含人口规模效应）_省级财力12.12" xfId="2426"/>
    <cellStyle name="差_卫生部门_2014省级收入及财力12.12（更新后）" xfId="2427"/>
    <cellStyle name="差_卫生部门_财力性转移支付2010年预算参考数" xfId="2428"/>
    <cellStyle name="好_2008年财政收支预算草案(1.4)_（空表）20180121-2018年预算草案(1)" xfId="2429"/>
    <cellStyle name="好_一般预算支出口径剔除表_财力性转移支付2010年预算参考数_（空表）2018年上半年报告附表" xfId="2430"/>
    <cellStyle name="差_卫生部门_财力性转移支付2010年预算参考数_（空表）2018年上半年报告附表" xfId="2431"/>
    <cellStyle name="差_卫生部门_省级财力12.12" xfId="2432"/>
    <cellStyle name="差_县市旗测算-新科目（20080626）_2014省级收入及财力12.12（更新后）" xfId="2433"/>
    <cellStyle name="差_文体广播部门" xfId="2434"/>
    <cellStyle name="差_文体广播部门_（空表）2018年上半年报告附表" xfId="2435"/>
    <cellStyle name="差_文体广播事业(按照总人口测算）—20080416" xfId="2436"/>
    <cellStyle name="差_文体广播事业(按照总人口测算）—20080416_2014省级收入12.2（更新后）" xfId="2437"/>
    <cellStyle name="常规 12" xfId="2438"/>
    <cellStyle name="差_文体广播事业(按照总人口测算）—20080416_不含人员经费系数" xfId="2439"/>
    <cellStyle name="好_分县成本差异系数_民生政策最低支出需求_2014省级收入及财力12.12（更新后）" xfId="2440"/>
    <cellStyle name="差_文体广播事业(按照总人口测算）—20080416_不含人员经费系数_（空表）2018年上半年报告附表" xfId="2441"/>
    <cellStyle name="差_文体广播事业(按照总人口测算）—20080416_不含人员经费系数_2014省级收入12.2（更新后）" xfId="2442"/>
    <cellStyle name="差_文体广播事业(按照总人口测算）—20080416_不含人员经费系数_2014省级收入及财力12.12（更新后）" xfId="2443"/>
    <cellStyle name="差_文体广播事业(按照总人口测算）—20080416_不含人员经费系数_财力性转移支付2010年预算参考数" xfId="2444"/>
    <cellStyle name="差_文体广播事业(按照总人口测算）—20080416_不含人员经费系数_省级财力12.12" xfId="2445"/>
    <cellStyle name="差_文体广播事业(按照总人口测算）—20080416_财力性转移支付2010年预算参考数" xfId="2446"/>
    <cellStyle name="差_文体广播事业(按照总人口测算）—20080416_财力性转移支付2010年预算参考数_（空表）2018年上半年报告附表" xfId="2447"/>
    <cellStyle name="差_文体广播事业(按照总人口测算）—20080416_民生政策最低支出需求_（空表）2018年上半年报告附表" xfId="2448"/>
    <cellStyle name="差_文体广播事业(按照总人口测算）—20080416_民生政策最低支出需求_2014省级收入12.2（更新后）" xfId="2449"/>
    <cellStyle name="差_文体广播事业(按照总人口测算）—20080416_民生政策最低支出需求_2014省级收入及财力12.12（更新后）" xfId="2450"/>
    <cellStyle name="差_文体广播事业(按照总人口测算）—20080416_民生政策最低支出需求_财力性转移支付2010年预算参考数" xfId="2451"/>
    <cellStyle name="差_文体广播事业(按照总人口测算）—20080416_民生政策最低支出需求_财力性转移支付2010年预算参考数_（空表）2018年上半年报告附表" xfId="2452"/>
    <cellStyle name="差_文体广播事业(按照总人口测算）—20080416_民生政策最低支出需求_省级财力12.12" xfId="2453"/>
    <cellStyle name="差_文体广播事业(按照总人口测算）—20080416_县市旗测算-新科目（含人口规模效应）" xfId="2454"/>
    <cellStyle name="好_2009年省对市县转移支付测算表(9.27)_省级财力12.12" xfId="2455"/>
    <cellStyle name="千位[" xfId="2456"/>
    <cellStyle name="差_文体广播事业(按照总人口测算）—20080416_县市旗测算-新科目（含人口规模效应）_（空表）2018年上半年报告附表" xfId="2457"/>
    <cellStyle name="强调文字颜色 3 3_2018年财政收支预算草案表格" xfId="2458"/>
    <cellStyle name="差_文体广播事业(按照总人口测算）—20080416_县市旗测算-新科目（含人口规模效应）_2014省级收入12.2（更新后）" xfId="2459"/>
    <cellStyle name="强调文字颜色 2 3" xfId="2460"/>
    <cellStyle name="差_文体广播事业(按照总人口测算）—20080416_县市旗测算-新科目（含人口规模效应）_财力性转移支付2010年预算参考数" xfId="2461"/>
    <cellStyle name="差_文体广播事业(按照总人口测算）—20080416_县市旗测算-新科目（含人口规模效应）_省级财力12.12" xfId="2462"/>
    <cellStyle name="好_2010省级行政性收费专项收入批复_支出汇总" xfId="2463"/>
    <cellStyle name="差_下文" xfId="2464"/>
    <cellStyle name="好_14安徽_财力性转移支付2010年预算参考数" xfId="2465"/>
    <cellStyle name="差_下文（表）" xfId="2466"/>
    <cellStyle name="差_下文（表）_（空表）2018年上半年报告附表" xfId="2467"/>
    <cellStyle name="差_下文（表）_2014省级收入12.2（更新后）" xfId="2468"/>
    <cellStyle name="好_成本差异系数_财力性转移支付2010年预算参考数_（空表）2018年上半年报告附表" xfId="2469"/>
    <cellStyle name="好_县区合并测算20080423(按照各省比重）_不含人员经费系数_（空表）2018年上半年报告附表" xfId="2470"/>
    <cellStyle name="差_下文（表）_省级财力12.12" xfId="2471"/>
    <cellStyle name="差_下文_（空表）2018年上半年报告附表" xfId="2472"/>
    <cellStyle name="好_14安徽_财力性转移支付2010年预算参考数_（空表）2018年上半年报告附表" xfId="2473"/>
    <cellStyle name="好_省级明细_5.2017省本级收入" xfId="2474"/>
    <cellStyle name="差_下文_2014省级收入12.2（更新后）" xfId="2475"/>
    <cellStyle name="货币 2" xfId="2476"/>
    <cellStyle name="千分位" xfId="2477"/>
    <cellStyle name="差_下文_省级财力12.12" xfId="2478"/>
    <cellStyle name="差_县区合并测算20080421" xfId="2479"/>
    <cellStyle name="差_县区合并测算20080421_2014省级收入12.2（更新后）" xfId="2480"/>
    <cellStyle name="差_县区合并测算20080421_不含人员经费系数" xfId="2481"/>
    <cellStyle name="差_县区合并测算20080421_不含人员经费系数_（空表）2018年上半年报告附表" xfId="2482"/>
    <cellStyle name="差_县区合并测算20080421_不含人员经费系数_2014省级收入及财力12.12（更新后）" xfId="2483"/>
    <cellStyle name="差_县区合并测算20080421_不含人员经费系数_财力性转移支付2010年预算参考数_（空表）2018年上半年报告附表" xfId="2484"/>
    <cellStyle name="差_县区合并测算20080421_财力性转移支付2010年预算参考数" xfId="2485"/>
    <cellStyle name="差_县区合并测算20080421_民生政策最低支出需求" xfId="2486"/>
    <cellStyle name="链接单元格 3 2" xfId="2487"/>
    <cellStyle name="差_县区合并测算20080421_民生政策最低支出需求_2014省级收入及财力12.12（更新后）" xfId="2488"/>
    <cellStyle name="差_县区合并测算20080421_民生政策最低支出需求_财力性转移支付2010年预算参考数_（空表）2018年上半年报告附表" xfId="2489"/>
    <cellStyle name="差_县区合并测算20080421_民生政策最低支出需求_省级财力12.12" xfId="2490"/>
    <cellStyle name="差_县区合并测算20080421_县市旗测算-新科目（含人口规模效应）_（空表）2018年上半年报告附表" xfId="2491"/>
    <cellStyle name="差_县区合并测算20080421_县市旗测算-新科目（含人口规模效应）_2014省级收入12.2（更新后）" xfId="2492"/>
    <cellStyle name="差_县区合并测算20080421_县市旗测算-新科目（含人口规模效应）_财力性转移支付2010年预算参考数_（空表）2018年上半年报告附表" xfId="2493"/>
    <cellStyle name="差_县区合并测算20080421_县市旗测算-新科目（含人口规模效应）_省级财力12.12" xfId="2494"/>
    <cellStyle name="差_县区合并测算20080423(按照各省比重）_（空表）2018年上半年报告附表" xfId="2495"/>
    <cellStyle name="差_县区合并测算20080423(按照各省比重）_2014省级收入及财力12.12（更新后）" xfId="2496"/>
    <cellStyle name="差_云南省2008年转移支付测算——州市本级考核部分及政策性测算_2014省级收入12.2（更新后）" xfId="2497"/>
    <cellStyle name="好_卫生(按照总人口测算）—20080416_民生政策最低支出需求" xfId="2498"/>
    <cellStyle name="差_县区合并测算20080423(按照各省比重）_不含人员经费系数_省级财力12.12" xfId="2499"/>
    <cellStyle name="差_县区合并测算20080423(按照各省比重）_财力性转移支付2010年预算参考数_（空表）2018年上半年报告附表" xfId="2500"/>
    <cellStyle name="差_县区合并测算20080423(按照各省比重）_民生政策最低支出需求_2014省级收入12.2（更新后）" xfId="2501"/>
    <cellStyle name="好_财力差异计算表(不含非农业区)_省级财力12.12" xfId="2502"/>
    <cellStyle name="强调文字颜色 1 2" xfId="2503"/>
    <cellStyle name="差_县区合并测算20080423(按照各省比重）_民生政策最低支出需求_财力性转移支付2010年预算参考数" xfId="2504"/>
    <cellStyle name="好_2009年财力测算情况11.19_（空表）20180121-2018年预算草案(1)" xfId="2505"/>
    <cellStyle name="差_县区合并测算20080423(按照各省比重）_民生政策最低支出需求_财力性转移支付2010年预算参考数_（空表）2018年上半年报告附表" xfId="2506"/>
    <cellStyle name="常规 2_（空表）20180121-2018年预算草案(1)" xfId="2507"/>
    <cellStyle name="好_测算总表_省级财力12.12" xfId="2508"/>
    <cellStyle name="差_县区合并测算20080423(按照各省比重）_县市旗测算-新科目（含人口规模效应）_（空表）2018年上半年报告附表" xfId="2509"/>
    <cellStyle name="好_卫生(按照总人口测算）—20080416_民生政策最低支出需求_财力性转移支付2010年预算参考数" xfId="2510"/>
    <cellStyle name="差_县区合并测算20080423(按照各省比重）_县市旗测算-新科目（含人口规模效应）_2014省级收入12.2（更新后）" xfId="2511"/>
    <cellStyle name="差_县区合并测算20080423(按照各省比重）_县市旗测算-新科目（含人口规模效应）_2014省级收入及财力12.12（更新后）" xfId="2512"/>
    <cellStyle name="差_县区合并测算20080423(按照各省比重）_县市旗测算-新科目（含人口规模效应）_财力性转移支付2010年预算参考数_（空表）2018年上半年报告附表" xfId="2513"/>
    <cellStyle name="差_县区合并测算20080423(按照各省比重）_县市旗测算-新科目（含人口规模效应）_省级财力12.12" xfId="2514"/>
    <cellStyle name="好_文体广播事业(按照总人口测算）—20080416_（空表）2018年上半年报告附表" xfId="2515"/>
    <cellStyle name="差_县市旗测算20080508" xfId="2516"/>
    <cellStyle name="好_省级明细_副本最新_收入汇总" xfId="2517"/>
    <cellStyle name="差_县市旗测算20080508_2014省级收入12.2（更新后）" xfId="2518"/>
    <cellStyle name="差_县市旗测算20080508_2014省级收入及财力12.12（更新后）" xfId="2519"/>
    <cellStyle name="差_县市旗测算20080508_不含人员经费系数_2014省级收入及财力12.12（更新后）" xfId="2520"/>
    <cellStyle name="差_县市旗测算20080508_不含人员经费系数_财力性转移支付2010年预算参考数" xfId="2521"/>
    <cellStyle name="常规 13 2" xfId="2522"/>
    <cellStyle name="差_县市旗测算20080508_不含人员经费系数_财力性转移支付2010年预算参考数_（空表）2018年上半年报告附表" xfId="2523"/>
    <cellStyle name="差_县市旗测算20080508_不含人员经费系数_省级财力12.12" xfId="2524"/>
    <cellStyle name="好_2008年财政收支预算草案(1.4)_支出汇总" xfId="2525"/>
    <cellStyle name="差_县市旗测算20080508_财力性转移支付2010年预算参考数" xfId="2526"/>
    <cellStyle name="差_县市旗测算20080508_民生政策最低支出需求" xfId="2527"/>
    <cellStyle name="好_省级明细_Xl0000071_收入汇总" xfId="2528"/>
    <cellStyle name="差_县市旗测算20080508_民生政策最低支出需求_（空表）2018年上半年报告附表" xfId="2529"/>
    <cellStyle name="未定义 2" xfId="2530"/>
    <cellStyle name="差_县市旗测算20080508_民生政策最低支出需求_2014省级收入12.2（更新后）" xfId="2531"/>
    <cellStyle name="好_成本差异系数_2014省级收入及财力12.12（更新后）" xfId="2532"/>
    <cellStyle name="差_县市旗测算20080508_民生政策最低支出需求_2014省级收入及财力12.12（更新后）" xfId="2533"/>
    <cellStyle name="好_教育(按照总人口测算）—20080416_县市旗测算-新科目（含人口规模效应）_财力性转移支付2010年预算参考数" xfId="2534"/>
    <cellStyle name="差_县市旗测算20080508_民生政策最低支出需求_财力性转移支付2010年预算参考数_（空表）2018年上半年报告附表" xfId="2535"/>
    <cellStyle name="差_县市旗测算20080508_省级财力12.12" xfId="2536"/>
    <cellStyle name="差_县市旗测算20080508_县市旗测算-新科目（含人口规模效应）" xfId="2537"/>
    <cellStyle name="差_县市旗测算20080508_县市旗测算-新科目（含人口规模效应）_（空表）2018年上半年报告附表" xfId="2538"/>
    <cellStyle name="差_县市旗测算20080508_县市旗测算-新科目（含人口规模效应）_2014省级收入及财力12.12（更新后）" xfId="2539"/>
    <cellStyle name="差_县市旗测算20080508_县市旗测算-新科目（含人口规模效应）_省级财力12.12" xfId="2540"/>
    <cellStyle name="差_县市旗测算-新科目（20080626）" xfId="2541"/>
    <cellStyle name="适中 2 3" xfId="2542"/>
    <cellStyle name="差_县市旗测算-新科目（20080626）_2014省级收入12.2（更新后）" xfId="2543"/>
    <cellStyle name="差_县市旗测算-新科目（20080626）_不含人员经费系数_（空表）2018年上半年报告附表" xfId="2544"/>
    <cellStyle name="差_县市旗测算-新科目（20080626）_不含人员经费系数_2014省级收入12.2（更新后）" xfId="2545"/>
    <cellStyle name="差_县市旗测算-新科目（20080626）_不含人员经费系数_2014省级收入及财力12.12（更新后）" xfId="2546"/>
    <cellStyle name="差_县市旗测算-新科目（20080626）_不含人员经费系数_财力性转移支付2010年预算参考数" xfId="2547"/>
    <cellStyle name="差_县市旗测算-新科目（20080626）_不含人员经费系数_财力性转移支付2010年预算参考数_（空表）2018年上半年报告附表" xfId="2548"/>
    <cellStyle name="差_县市旗测算-新科目（20080626）_财力性转移支付2010年预算参考数" xfId="2549"/>
    <cellStyle name="差_县市旗测算-新科目（20080626）_财力性转移支付2010年预算参考数_（空表）2018年上半年报告附表" xfId="2550"/>
    <cellStyle name="差_县市旗测算-新科目（20080626）_民生政策最低支出需求_（空表）2018年上半年报告附表" xfId="2551"/>
    <cellStyle name="差_县市旗测算-新科目（20080626）_民生政策最低支出需求_2014省级收入12.2（更新后）" xfId="2552"/>
    <cellStyle name="差_县市旗测算-新科目（20080626）_民生政策最低支出需求_2014省级收入及财力12.12（更新后）" xfId="2553"/>
    <cellStyle name="差_县市旗测算-新科目（20080626）_民生政策最低支出需求_财力性转移支付2010年预算参考数" xfId="2554"/>
    <cellStyle name="差_县市旗测算-新科目（20080626）_民生政策最低支出需求_财力性转移支付2010年预算参考数_（空表）2018年上半年报告附表" xfId="2555"/>
    <cellStyle name="差_县市旗测算-新科目（20080626）_民生政策最低支出需求_省级财力12.12" xfId="2556"/>
    <cellStyle name="差_县市旗测算-新科目（20080626）_省级财力12.12" xfId="2557"/>
    <cellStyle name="好_Xl0000068_支出汇总" xfId="2558"/>
    <cellStyle name="差_县市旗测算-新科目（20080626）_县市旗测算-新科目（含人口规模效应）" xfId="2559"/>
    <cellStyle name="差_县市旗测算-新科目（20080626）_县市旗测算-新科目（含人口规模效应）_2014省级收入12.2（更新后）" xfId="2560"/>
    <cellStyle name="好_市辖区测算-新科目（20080626）_民生政策最低支出需求_财力性转移支付2010年预算参考数_（空表）2018年上半年报告附表" xfId="2561"/>
    <cellStyle name="差_县市旗测算-新科目（20080626）_县市旗测算-新科目（含人口规模效应）_2014省级收入及财力12.12（更新后）" xfId="2562"/>
    <cellStyle name="常规 2 4" xfId="2563"/>
    <cellStyle name="好_2008年全省汇总收支计算表_财力性转移支付2010年预算参考数_（空表）2018年上半年报告附表" xfId="2564"/>
    <cellStyle name="差_县市旗测算-新科目（20080626）_县市旗测算-新科目（含人口规模效应）_财力性转移支付2010年预算参考数_（空表）2018年上半年报告附表" xfId="2565"/>
    <cellStyle name="差_县市旗测算-新科目（20080627）_2014省级收入12.2（更新后）" xfId="2566"/>
    <cellStyle name="差_县市旗测算-新科目（20080627）_不含人员经费系数_2014省级收入及财力12.12（更新后）" xfId="2567"/>
    <cellStyle name="好_省级明细_全省收入代编最新_2018年财政收支预算草案表格" xfId="2568"/>
    <cellStyle name="差_县市旗测算-新科目（20080627）_不含人员经费系数_财力性转移支付2010年预算参考数_（空表）2018年上半年报告附表" xfId="2569"/>
    <cellStyle name="好_河南 缺口县区测算(地方填报白)_财力性转移支付2010年预算参考数" xfId="2570"/>
    <cellStyle name="差_县市旗测算-新科目（20080627）_不含人员经费系数_省级财力12.12" xfId="2571"/>
    <cellStyle name="差_县市旗测算-新科目（20080627）_财力性转移支付2010年预算参考数" xfId="2572"/>
    <cellStyle name="差_县市旗测算-新科目（20080627）_财力性转移支付2010年预算参考数_（空表）2018年上半年报告附表" xfId="2573"/>
    <cellStyle name="差_县市旗测算-新科目（20080627）_民生政策最低支出需求_2014省级收入及财力12.12（更新后）" xfId="2574"/>
    <cellStyle name="差_县市旗测算-新科目（20080627）_民生政策最低支出需求_财力性转移支付2010年预算参考数" xfId="2575"/>
    <cellStyle name="差_县市旗测算-新科目（20080627）_民生政策最低支出需求_财力性转移支付2010年预算参考数_（空表）2018年上半年报告附表" xfId="2576"/>
    <cellStyle name="差_县市旗测算-新科目（20080627）_民生政策最低支出需求_省级财力12.12" xfId="2577"/>
    <cellStyle name="差_县市旗测算-新科目（20080627）_省级财力12.12" xfId="2578"/>
    <cellStyle name="好_行政（人员）_不含人员经费系数_2014省级收入12.2（更新后）" xfId="2579"/>
    <cellStyle name="差_县市旗测算-新科目（20080627）_县市旗测算-新科目（含人口规模效应）" xfId="2580"/>
    <cellStyle name="差_县市旗测算-新科目（20080627）_县市旗测算-新科目（含人口规模效应）_（空表）2018年上半年报告附表" xfId="2581"/>
    <cellStyle name="好_教育(按照总人口测算）—20080416_民生政策最低支出需求_财力性转移支付2010年预算参考数" xfId="2582"/>
    <cellStyle name="差_县市旗测算-新科目（20080627）_县市旗测算-新科目（含人口规模效应）_2014省级收入及财力12.12（更新后）" xfId="2583"/>
    <cellStyle name="差_县市旗测算-新科目（20080627）_县市旗测算-新科目（含人口规模效应）_财力性转移支付2010年预算参考数" xfId="2584"/>
    <cellStyle name="差_县市旗测算-新科目（20080627）_县市旗测算-新科目（含人口规模效应）_财力性转移支付2010年预算参考数_（空表）2018年上半年报告附表" xfId="2585"/>
    <cellStyle name="差_一般预算支出口径剔除表_2014省级收入12.2（更新后）" xfId="2586"/>
    <cellStyle name="差_一般预算支出口径剔除表_2014省级收入及财力12.12（更新后）" xfId="2587"/>
    <cellStyle name="差_一般预算支出口径剔除表_财力性转移支付2010年预算参考数_（空表）2018年上半年报告附表" xfId="2588"/>
    <cellStyle name="差_一般预算支出口径剔除表_省级财力12.12" xfId="2589"/>
    <cellStyle name="差_云南 缺口县区测算(地方填报)" xfId="2590"/>
    <cellStyle name="差_云南 缺口县区测算(地方填报)_财力性转移支付2010年预算参考数_（空表）2018年上半年报告附表" xfId="2591"/>
    <cellStyle name="差_云南省2008年转移支付测算——州市本级考核部分及政策性测算" xfId="2592"/>
    <cellStyle name="差_云南省2008年转移支付测算——州市本级考核部分及政策性测算_2014省级收入及财力12.12（更新后）" xfId="2593"/>
    <cellStyle name="差_云南省2008年转移支付测算——州市本级考核部分及政策性测算_财力性转移支付2010年预算参考数" xfId="2594"/>
    <cellStyle name="差_支出汇总" xfId="2595"/>
    <cellStyle name="差_中原证券2012年补助（上解）核定表" xfId="2596"/>
    <cellStyle name="差_中原证券2012年补助（上解）核定表_（空表）2018年上半年报告附表" xfId="2597"/>
    <cellStyle name="差_重点民生支出需求测算表社保（农村低保）081112" xfId="2598"/>
    <cellStyle name="差_重点民生支出需求测算表社保（农村低保）081112_（空表）2018年上半年报告附表" xfId="2599"/>
    <cellStyle name="差_转移支付_2014省级收入12.2（更新后）" xfId="2600"/>
    <cellStyle name="差_转移支付_省级财力12.12" xfId="2601"/>
    <cellStyle name="差_自行调整差异系数顺序" xfId="2602"/>
    <cellStyle name="差_自行调整差异系数顺序_（空表）2018年上半年报告附表" xfId="2603"/>
    <cellStyle name="好_行政(燃修费)_省级财力12.12" xfId="2604"/>
    <cellStyle name="差_自行调整差异系数顺序_2014省级收入12.2（更新后）" xfId="2605"/>
    <cellStyle name="好_2008计算资料（8月5）" xfId="2606"/>
    <cellStyle name="差_自行调整差异系数顺序_财力性转移支付2010年预算参考数" xfId="2607"/>
    <cellStyle name="差_自行调整差异系数顺序_省级财力12.12" xfId="2608"/>
    <cellStyle name="常" xfId="2609"/>
    <cellStyle name="好_财力差异计算表(不含非农业区)" xfId="2610"/>
    <cellStyle name="好_县市旗测算-新科目（20080627）_财力性转移支付2010年预算参考数" xfId="2611"/>
    <cellStyle name="常规 11" xfId="2612"/>
    <cellStyle name="常规 11 2_（空表）2018年上半年报告附表" xfId="2613"/>
    <cellStyle name="常规 11_02支出需求及缺口县测算情况" xfId="2614"/>
    <cellStyle name="千位分隔[0] 2" xfId="2615"/>
    <cellStyle name="常规 13" xfId="2616"/>
    <cellStyle name="好_12滨州_2014省级收入及财力12.12（更新后）" xfId="2617"/>
    <cellStyle name="常规 13_2016年全市及市级决算" xfId="2618"/>
    <cellStyle name="好_1110洱源县_财力性转移支付2010年预算参考数" xfId="2619"/>
    <cellStyle name="常规 14" xfId="2620"/>
    <cellStyle name="常规 15_（空表）2018年上半年报告附表" xfId="2621"/>
    <cellStyle name="常规 16" xfId="2622"/>
    <cellStyle name="常规 21" xfId="2623"/>
    <cellStyle name="常规 16 2" xfId="2624"/>
    <cellStyle name="常规 16_2016年结算与财力5.17" xfId="2625"/>
    <cellStyle name="常规 17" xfId="2626"/>
    <cellStyle name="常规 22" xfId="2627"/>
    <cellStyle name="常规 19" xfId="2628"/>
    <cellStyle name="常规 24" xfId="2629"/>
    <cellStyle name="常规 2" xfId="2630"/>
    <cellStyle name="常规_2012年鹿邑县预算表格－2012-3-1" xfId="2631"/>
    <cellStyle name="常规 2 2 2" xfId="2632"/>
    <cellStyle name="好_卫生部门_（空表）2018年上半年报告附表" xfId="2633"/>
    <cellStyle name="常规 2 2 3" xfId="2634"/>
    <cellStyle name="常规 2 2 4" xfId="2635"/>
    <cellStyle name="常规 2 2_（空表）20180121-2018年预算草案(1)" xfId="2636"/>
    <cellStyle name="常规 2 3" xfId="2637"/>
    <cellStyle name="常规 2 3 2" xfId="2638"/>
    <cellStyle name="常规 2 3_（空表）2018年上半年报告附表" xfId="2639"/>
    <cellStyle name="强调文字颜色 5 3_2018年财政收支预算草案表格" xfId="2640"/>
    <cellStyle name="常规 2 5" xfId="2641"/>
    <cellStyle name="常规 2 6" xfId="2642"/>
    <cellStyle name="常规 2 7" xfId="2643"/>
    <cellStyle name="常规 22 2" xfId="2644"/>
    <cellStyle name="好_行政公检法测算_不含人员经费系数_财力性转移支付2010年预算参考数_（空表）2018年上半年报告附表" xfId="2645"/>
    <cellStyle name="常规 23 2" xfId="2646"/>
    <cellStyle name="好_2009全省决算表（批复后）" xfId="2647"/>
    <cellStyle name="常规 23_5.2017省本级收入" xfId="2648"/>
    <cellStyle name="常规 26" xfId="2649"/>
    <cellStyle name="常规 31" xfId="2650"/>
    <cellStyle name="好_财力差异计算表(不含非农业区)_（空表）2018年上半年报告附表" xfId="2651"/>
    <cellStyle name="好_县市旗测算-新科目（20080627）_财力性转移支付2010年预算参考数_（空表）2018年上半年报告附表" xfId="2652"/>
    <cellStyle name="常规 27" xfId="2653"/>
    <cellStyle name="常规 28" xfId="2654"/>
    <cellStyle name="常规 29" xfId="2655"/>
    <cellStyle name="好_Sheet2_1" xfId="2656"/>
    <cellStyle name="常规 3" xfId="2657"/>
    <cellStyle name="常规 3 2" xfId="2658"/>
    <cellStyle name="好_3.2017全省支出" xfId="2659"/>
    <cellStyle name="常规 3 2 2" xfId="2660"/>
    <cellStyle name="常规 3 2_（空表）2018年上半年报告附表" xfId="2661"/>
    <cellStyle name="常规 3 3" xfId="2662"/>
    <cellStyle name="好_县区合并测算20080421_不含人员经费系数" xfId="2663"/>
    <cellStyle name="常规 3 5" xfId="2664"/>
    <cellStyle name="检查单元格 3_1.3日 2017年预算草案 - 副本" xfId="2665"/>
    <cellStyle name="常规 3_（空表）20180121-2018年预算草案(1)" xfId="2666"/>
    <cellStyle name="好_县市旗测算-新科目（20080626）_县市旗测算-新科目（含人口规模效应）_财力性转移支付2010年预算参考数" xfId="2667"/>
    <cellStyle name="常规 4" xfId="2668"/>
    <cellStyle name="好_总人口_财力性转移支付2010年预算参考数" xfId="2669"/>
    <cellStyle name="常规 4 2" xfId="2670"/>
    <cellStyle name="好_财政厅编制用表（2011年报省人大）_基金汇总" xfId="2671"/>
    <cellStyle name="常规 4 2 2" xfId="2672"/>
    <cellStyle name="常规 4 4" xfId="2673"/>
    <cellStyle name="常规 4 2_（空表）2018年上半年报告附表" xfId="2674"/>
    <cellStyle name="常规 4 3" xfId="2675"/>
    <cellStyle name="常规 4 5" xfId="2676"/>
    <cellStyle name="好_省级支出_1" xfId="2677"/>
    <cellStyle name="常规 4_2008年横排表0721" xfId="2678"/>
    <cellStyle name="常规 5 2" xfId="2679"/>
    <cellStyle name="常规 5 3" xfId="2680"/>
    <cellStyle name="好_20111127汇报附表（8张）_基金汇总" xfId="2681"/>
    <cellStyle name="常规 5 4" xfId="2682"/>
    <cellStyle name="好_河南省----2009-05-21（补充数据）_2013省级预算附表" xfId="2683"/>
    <cellStyle name="常规 5_2016年全市及市级决算" xfId="2684"/>
    <cellStyle name="好_省级明细_代编表_2018年财政收支预算草案表格" xfId="2685"/>
    <cellStyle name="常规 6 2" xfId="2686"/>
    <cellStyle name="好_2006年27重庆" xfId="2687"/>
    <cellStyle name="好_国有资本经营预算（2011年报省人大）_附表1-6" xfId="2688"/>
    <cellStyle name="常规 6 3" xfId="2689"/>
    <cellStyle name="好_财政供养人员" xfId="2690"/>
    <cellStyle name="常规 7" xfId="2691"/>
    <cellStyle name="好_2007结算与财力(6.2)_支出汇总" xfId="2692"/>
    <cellStyle name="常规 7 2" xfId="2693"/>
    <cellStyle name="好_安徽 缺口县区测算(地方填报)1_（空表）2018年上半年报告附表" xfId="2694"/>
    <cellStyle name="常规 7 3" xfId="2695"/>
    <cellStyle name="常规 7_2016年全市及市级决算" xfId="2696"/>
    <cellStyle name="常规 8" xfId="2697"/>
    <cellStyle name="常规 9" xfId="2698"/>
    <cellStyle name="常规 9_2016年全市及市级决算" xfId="2699"/>
    <cellStyle name="常规_12-29日省政府常务会议材料附件_2016年财政收支预算草案表格（人代会）" xfId="2700"/>
    <cellStyle name="常规_2007基金预算" xfId="2701"/>
    <cellStyle name="好_汇总表4_财力性转移支付2010年预算参考数" xfId="2702"/>
    <cellStyle name="常规_2016新增债券资金分县区表" xfId="2703"/>
    <cellStyle name="常规_附件：2012年出口退税基数及超基数上解情况表" xfId="2704"/>
    <cellStyle name="常规_河南省2011年度财政总决算生成表20120425_（空表）2018年上半年报告附表" xfId="2705"/>
    <cellStyle name="超级链接" xfId="2706"/>
    <cellStyle name="好_行政(燃修费)_民生政策最低支出需求_省级财力12.12" xfId="2707"/>
    <cellStyle name="好_省级明细_Book1_收入汇总" xfId="2708"/>
    <cellStyle name="分级显示行_1_13区汇总" xfId="2709"/>
    <cellStyle name="好 2" xfId="2710"/>
    <cellStyle name="好 2_2018年财政收支预算草案表格" xfId="2711"/>
    <cellStyle name="好 3" xfId="2712"/>
    <cellStyle name="好 3 2" xfId="2713"/>
    <cellStyle name="好 3_2018年财政收支预算草案表格" xfId="2714"/>
    <cellStyle name="警告文本 3 2" xfId="2715"/>
    <cellStyle name="好_(财政总决算简表-2016年)收入导出数据" xfId="2716"/>
    <cellStyle name="好_(财政总决算简表-2016年)收入导出数据_（空表）2018年上半年报告附表" xfId="2717"/>
    <cellStyle name="好_03昭通_（空表）2018年上半年报告附表" xfId="2718"/>
    <cellStyle name="好_0502通海县" xfId="2719"/>
    <cellStyle name="好_其他部门(按照总人口测算）—20080416_县市旗测算-新科目（含人口规模效应）_（空表）2018年上半年报告附表" xfId="2720"/>
    <cellStyle name="好_0502通海县_（空表）2018年上半年报告附表" xfId="2721"/>
    <cellStyle name="好_07临沂" xfId="2722"/>
    <cellStyle name="好_07临沂_（空表）2018年上半年报告附表" xfId="2723"/>
    <cellStyle name="好_09黑龙江" xfId="2724"/>
    <cellStyle name="好_09黑龙江_（空表）2018年上半年报告附表" xfId="2725"/>
    <cellStyle name="好_09黑龙江_2014省级收入12.2（更新后）" xfId="2726"/>
    <cellStyle name="好_09黑龙江_2014省级收入及财力12.12（更新后）" xfId="2727"/>
    <cellStyle name="好_09黑龙江_财力性转移支付2010年预算参考数" xfId="2728"/>
    <cellStyle name="好_09黑龙江_财力性转移支付2010年预算参考数_（空表）2018年上半年报告附表" xfId="2729"/>
    <cellStyle name="好_09黑龙江_省级财力12.12" xfId="2730"/>
    <cellStyle name="好_1_2014省级收入12.2（更新后）" xfId="2731"/>
    <cellStyle name="好_1_2014省级收入及财力12.12（更新后）" xfId="2732"/>
    <cellStyle name="好_1_财力性转移支付2010年预算参考数" xfId="2733"/>
    <cellStyle name="好_测算结果_省级财力12.12" xfId="2734"/>
    <cellStyle name="好_1_省级财力12.12" xfId="2735"/>
    <cellStyle name="好_测算结果" xfId="2736"/>
    <cellStyle name="好_1110洱源县_（空表）2018年上半年报告附表" xfId="2737"/>
    <cellStyle name="好_财力（李处长）_省级财力12.12" xfId="2738"/>
    <cellStyle name="好_教育(按照总人口测算）—20080416_不含人员经费系数_财力性转移支付2010年预算参考数" xfId="2739"/>
    <cellStyle name="好_1110洱源县_2014省级收入12.2（更新后）" xfId="2740"/>
    <cellStyle name="好_2006年28四川_财力性转移支付2010年预算参考数" xfId="2741"/>
    <cellStyle name="好_1110洱源县_财力性转移支付2010年预算参考数_（空表）2018年上半年报告附表" xfId="2742"/>
    <cellStyle name="好_1110洱源县_省级财力12.12" xfId="2743"/>
    <cellStyle name="好_11大理" xfId="2744"/>
    <cellStyle name="好_11大理_2014省级收入12.2（更新后）" xfId="2745"/>
    <cellStyle name="好_行政（人员）_不含人员经费系数_财力性转移支付2010年预算参考数_（空表）2018年上半年报告附表" xfId="2746"/>
    <cellStyle name="好_11大理_2014省级收入及财力12.12（更新后）" xfId="2747"/>
    <cellStyle name="好_11大理_省级财力12.12" xfId="2748"/>
    <cellStyle name="注释 2 3" xfId="2749"/>
    <cellStyle name="好_12滨州_2014省级收入12.2（更新后）" xfId="2750"/>
    <cellStyle name="好_县市旗测算-新科目（20080626）_民生政策最低支出需求" xfId="2751"/>
    <cellStyle name="好_12滨州_财力性转移支付2010年预算参考数_（空表）2018年上半年报告附表" xfId="2752"/>
    <cellStyle name="好_22.2017年全省基金支出" xfId="2753"/>
    <cellStyle name="好_12滨州_省级财力12.12" xfId="2754"/>
    <cellStyle name="好_省级国有资本经营预算表" xfId="2755"/>
    <cellStyle name="好_14安徽_2014省级收入12.2（更新后）" xfId="2756"/>
    <cellStyle name="好_14安徽_2014省级收入及财力12.12（更新后）" xfId="2757"/>
    <cellStyle name="好_14安徽_省级财力12.12" xfId="2758"/>
    <cellStyle name="检查单元格 2" xfId="2759"/>
    <cellStyle name="好_2" xfId="2760"/>
    <cellStyle name="好_2.2017全省收入" xfId="2761"/>
    <cellStyle name="好_2_2014省级收入12.2（更新后）" xfId="2762"/>
    <cellStyle name="好_2_财力性转移支付2010年预算参考数" xfId="2763"/>
    <cellStyle name="好_2_财力性转移支付2010年预算参考数_（空表）2018年上半年报告附表" xfId="2764"/>
    <cellStyle name="好_汇总_财力性转移支付2010年预算参考数" xfId="2765"/>
    <cellStyle name="好_2_省级财力12.12" xfId="2766"/>
    <cellStyle name="好_省级明细_全省预算代编 2" xfId="2767"/>
    <cellStyle name="好_20 2007年河南结算单" xfId="2768"/>
    <cellStyle name="好_县区合并测算20080423(按照各省比重）_民生政策最低支出需求_财力性转移支付2010年预算参考数_（空表）2018年上半年报告附表" xfId="2769"/>
    <cellStyle name="好_20 2007年河南结算单 2" xfId="2770"/>
    <cellStyle name="好_20 2007年河南结算单_2014省级收入12.2（更新后）" xfId="2771"/>
    <cellStyle name="好_20 2007年河南结算单_2014省级收入及财力12.12（更新后）" xfId="2772"/>
    <cellStyle name="好_20 2007年河南结算单_2016年全市及市级决算" xfId="2773"/>
    <cellStyle name="好_20 2007年河南结算单_2017年预算草案（债务）" xfId="2774"/>
    <cellStyle name="好_20 2007年河南结算单_附表1-6" xfId="2775"/>
    <cellStyle name="好_20 2007年河南结算单_基金汇总" xfId="2776"/>
    <cellStyle name="好_20 2007年河南结算单_省级财力12.12" xfId="2777"/>
    <cellStyle name="好_20 2007年河南结算单_收入汇总" xfId="2778"/>
    <cellStyle name="好_2006年22湖南" xfId="2779"/>
    <cellStyle name="好_2006年22湖南_（空表）2018年上半年报告附表" xfId="2780"/>
    <cellStyle name="好_2006年22湖南_2014省级收入12.2（更新后）" xfId="2781"/>
    <cellStyle name="好_2006年22湖南_财力性转移支付2010年预算参考数" xfId="2782"/>
    <cellStyle name="好_20河南(财政部2010年县级基本财力测算数据)_2014省级收入及财力12.12（更新后）" xfId="2783"/>
    <cellStyle name="好_2006年22湖南_省级财力12.12" xfId="2784"/>
    <cellStyle name="好_2006年27重庆_2014省级收入12.2（更新后）" xfId="2785"/>
    <cellStyle name="好_2006年27重庆_财力性转移支付2010年预算参考数" xfId="2786"/>
    <cellStyle name="好_2006年27重庆_财力性转移支付2010年预算参考数_（空表）2018年上半年报告附表" xfId="2787"/>
    <cellStyle name="好_分县成本差异系数_省级财力12.12" xfId="2788"/>
    <cellStyle name="好_2006年27重庆_省级财力12.12" xfId="2789"/>
    <cellStyle name="好_2006年28四川_（空表）2018年上半年报告附表" xfId="2790"/>
    <cellStyle name="好_28四川_省级财力12.12" xfId="2791"/>
    <cellStyle name="好_省属监狱人员级别表(驻外)_（空表）20180121-2018年预算草案(1)" xfId="2792"/>
    <cellStyle name="好_2006年28四川_2014省级收入12.2（更新后）" xfId="2793"/>
    <cellStyle name="好_2006年28四川_财力性转移支付2010年预算参考数_（空表）2018年上半年报告附表" xfId="2794"/>
    <cellStyle name="好_2006年28四川_省级财力12.12" xfId="2795"/>
    <cellStyle name="好_21.2017年全省基金收入" xfId="2796"/>
    <cellStyle name="好_2006年30云南" xfId="2797"/>
    <cellStyle name="好_2006年30云南_（空表）2018年上半年报告附表" xfId="2798"/>
    <cellStyle name="好_2006年33甘肃" xfId="2799"/>
    <cellStyle name="好_2006年34青海" xfId="2800"/>
    <cellStyle name="好_2006年34青海_2014省级收入12.2（更新后）" xfId="2801"/>
    <cellStyle name="好_同德_财力性转移支付2010年预算参考数" xfId="2802"/>
    <cellStyle name="计算_（空表）20180121-2018年预算草案(1)" xfId="2803"/>
    <cellStyle name="好_2006年34青海_2014省级收入及财力12.12（更新后）" xfId="2804"/>
    <cellStyle name="好_2006年34青海_财力性转移支付2010年预算参考数_（空表）2018年上半年报告附表" xfId="2805"/>
    <cellStyle name="好_2006年全省财力计算表（中央、决算）" xfId="2806"/>
    <cellStyle name="好_2006年全省财力计算表（中央、决算）_（空表）2018年上半年报告附表" xfId="2807"/>
    <cellStyle name="好_全省基金收支" xfId="2808"/>
    <cellStyle name="好_2006年水利统计指标统计表_（空表）2018年上半年报告附表" xfId="2809"/>
    <cellStyle name="好_2006年水利统计指标统计表_2014省级收入及财力12.12（更新后）" xfId="2810"/>
    <cellStyle name="好_2006年水利统计指标统计表_省级财力12.12" xfId="2811"/>
    <cellStyle name="好_2007结算与财力(6.2)" xfId="2812"/>
    <cellStyle name="好_行政（人员）_县市旗测算-新科目（含人口规模效应）_省级财力12.12" xfId="2813"/>
    <cellStyle name="好_2007结算与财力(6.2)_基金汇总" xfId="2814"/>
    <cellStyle name="好_2007结算与财力(6.2)_收入汇总" xfId="2815"/>
    <cellStyle name="好_2007年结算已定项目对账单" xfId="2816"/>
    <cellStyle name="好_2007年结算已定项目对账单_2016年全市及市级决算" xfId="2817"/>
    <cellStyle name="好_2007年结算已定项目对账单_2017年预算草案（债务）" xfId="2818"/>
    <cellStyle name="好_2007年结算已定项目对账单_2018年财政收支预算草案表格" xfId="2819"/>
    <cellStyle name="好_2007年结算已定项目对账单_基金汇总" xfId="2820"/>
    <cellStyle name="好_2007年结算已定项目对账单_省级财力12.12" xfId="2821"/>
    <cellStyle name="好_2007年结算已定项目对账单_支出汇总" xfId="2822"/>
    <cellStyle name="好_2007年收支情况及2008年收支预计表(汇总表)" xfId="2823"/>
    <cellStyle name="好_2007年收支情况及2008年收支预计表(汇总表)_2014省级收入12.2（更新后）" xfId="2824"/>
    <cellStyle name="好_2007年收支情况及2008年收支预计表(汇总表)_财力性转移支付2010年预算参考数_（空表）2018年上半年报告附表" xfId="2825"/>
    <cellStyle name="好_2007年一般预算支出剔除" xfId="2826"/>
    <cellStyle name="好_2007年一般预算支出剔除_2014省级收入12.2（更新后）" xfId="2827"/>
    <cellStyle name="好_2007年一般预算支出剔除_省级财力12.12" xfId="2828"/>
    <cellStyle name="好_2007年中央财政与河南省财政年终决算结算单" xfId="2829"/>
    <cellStyle name="好_2007年中央财政与河南省财政年终决算结算单_2013省级预算附表" xfId="2830"/>
    <cellStyle name="好_2007年中央财政与河南省财政年终决算结算单_2014省级收入12.2（更新后）" xfId="2831"/>
    <cellStyle name="好_2007年中央财政与河南省财政年终决算结算单_2018年财政收支预算草案表格" xfId="2832"/>
    <cellStyle name="好_2007年中央财政与河南省财政年终决算结算单_附表1-6" xfId="2833"/>
    <cellStyle name="好_2007年中央财政与河南省财政年终决算结算单_基金汇总" xfId="2834"/>
    <cellStyle name="好_国有资本经营预算（2011年报省人大）_2014省级收入12.2（更新后）" xfId="2835"/>
    <cellStyle name="好_2007年中央财政与河南省财政年终决算结算单_省级财力12.12" xfId="2836"/>
    <cellStyle name="好_2007年中央财政与河南省财政年终决算结算单_收入汇总" xfId="2837"/>
    <cellStyle name="好_2007年中央财政与河南省财政年终决算结算单_支出汇总" xfId="2838"/>
    <cellStyle name="好_2007一般预算支出口径剔除表_2014省级收入及财力12.12（更新后）" xfId="2839"/>
    <cellStyle name="好_测算结果汇总_财力性转移支付2010年预算参考数" xfId="2840"/>
    <cellStyle name="好_缺口县区测算(财政部标准)" xfId="2841"/>
    <cellStyle name="好_2007一般预算支出口径剔除表_财力性转移支付2010年预算参考数_（空表）2018年上半年报告附表" xfId="2842"/>
    <cellStyle name="好_2007一般预算支出口径剔除表_省级财力12.12" xfId="2843"/>
    <cellStyle name="好_2008计算资料（8月11日终稿）" xfId="2844"/>
    <cellStyle name="好_2008结算与财力(最终)" xfId="2845"/>
    <cellStyle name="好_2008经常性收入" xfId="2846"/>
    <cellStyle name="好_20河南_2014省级收入12.2（更新后）" xfId="2847"/>
    <cellStyle name="好_2008经常性收入_（空表）2018年上半年报告附表" xfId="2848"/>
    <cellStyle name="好_2008年财政收支预算草案(1.4)" xfId="2849"/>
    <cellStyle name="好_2008年财政收支预算草案(1.4)_2016年全市及市级决算" xfId="2850"/>
    <cellStyle name="好_2008年财政收支预算草案(1.4)_2017年预算草案（债务）" xfId="2851"/>
    <cellStyle name="好_2008年财政收支预算草案(1.4)_2017年预算草案1.12_2018年财政收支预算草案表格" xfId="2852"/>
    <cellStyle name="好_2008年财政收支预算草案(1.4)_基金汇总" xfId="2853"/>
    <cellStyle name="好_2008年全省汇总收支计算表" xfId="2854"/>
    <cellStyle name="好_2008年全省汇总收支计算表_2014省级收入及财力12.12（更新后）" xfId="2855"/>
    <cellStyle name="好_2008年全省汇总收支计算表_财力性转移支付2010年预算参考数" xfId="2856"/>
    <cellStyle name="好_2008年全省汇总收支计算表_省级财力12.12" xfId="2857"/>
    <cellStyle name="好_2008年全省人员信息" xfId="2858"/>
    <cellStyle name="好_2008年一般预算支出预计" xfId="2859"/>
    <cellStyle name="好_县市旗测算-新科目（20080627）_县市旗测算-新科目（含人口规模效应）_（空表）2018年上半年报告附表" xfId="2860"/>
    <cellStyle name="好_2008年一般预算支出预计_（空表）2018年上半年报告附表" xfId="2861"/>
    <cellStyle name="好_2008年预计支出与2007年对比" xfId="2862"/>
    <cellStyle name="好_市辖区测算-新科目（20080626）_县市旗测算-新科目（含人口规模效应）_财力性转移支付2010年预算参考数" xfId="2863"/>
    <cellStyle name="콤마 [0]_BOILER-CO1" xfId="2864"/>
    <cellStyle name="好_2008年预计支出与2007年对比_（空表）2018年上半年报告附表" xfId="2865"/>
    <cellStyle name="好_市辖区测算-新科目（20080626）_县市旗测算-新科目（含人口规模效应）_财力性转移支付2010年预算参考数_（空表）2018年上半年报告附表" xfId="2866"/>
    <cellStyle name="好_2008年支出核定_（空表）2018年上半年报告附表" xfId="2867"/>
    <cellStyle name="好_2008年支出调整_2014省级收入12.2（更新后）" xfId="2868"/>
    <cellStyle name="好_2008年支出调整_2014省级收入及财力12.12（更新后）" xfId="2869"/>
    <cellStyle name="好_2008年支出调整_省级财力12.12" xfId="2870"/>
    <cellStyle name="强调文字颜色 4 2 3" xfId="2871"/>
    <cellStyle name="好_2009年财力测算情况11.19_2016年全市及市级决算" xfId="2872"/>
    <cellStyle name="好_2009年财力测算情况11.19_2017年预算草案1.12" xfId="2873"/>
    <cellStyle name="好_2009年财力测算情况11.19_基金汇总" xfId="2874"/>
    <cellStyle name="好_2009年财力测算情况11.19_收入汇总" xfId="2875"/>
    <cellStyle name="好_电力公司增值税划转" xfId="2876"/>
    <cellStyle name="好_2009年财力测算情况11.19_支出汇总" xfId="2877"/>
    <cellStyle name="好_2009年结算（最终）_基金汇总" xfId="2878"/>
    <cellStyle name="好_Sheet1_全省基金收支" xfId="2879"/>
    <cellStyle name="好_2009年结算（最终）_支出汇总" xfId="2880"/>
    <cellStyle name="好_省级明细_代编全省支出预算修改" xfId="2881"/>
    <cellStyle name="好_2009年省对市县转移支付测算表(9.27)_2014省级收入12.2（更新后）" xfId="2882"/>
    <cellStyle name="好_汇总_（空表）2018年上半年报告附表" xfId="2883"/>
    <cellStyle name="好_2009年省与市县结算（最终）" xfId="2884"/>
    <cellStyle name="好_2010年全省供养人员" xfId="2885"/>
    <cellStyle name="好_附表_省级财力12.12" xfId="2886"/>
    <cellStyle name="好_2010年收入预测表（20091218)）" xfId="2887"/>
    <cellStyle name="好_2010年收入预测表（20091218)）_基金汇总" xfId="2888"/>
    <cellStyle name="好_2010年收入预测表（20091218)）_收入汇总" xfId="2889"/>
    <cellStyle name="好_省属监狱人员级别表(驻外)_2017年预算草案1.12" xfId="2890"/>
    <cellStyle name="好_2010年收入预测表（20091218)）_支出汇总" xfId="2891"/>
    <cellStyle name="好_2010年收入预测表（20091219)）_基金汇总" xfId="2892"/>
    <cellStyle name="好_20160105省级2016年预算情况表（最新）_2017年预算草案（债务）" xfId="2893"/>
    <cellStyle name="好_同德" xfId="2894"/>
    <cellStyle name="好_2010年收入预测表（20091219)）_收入汇总" xfId="2895"/>
    <cellStyle name="好_2010年收入预测表（20091219)）_支出汇总" xfId="2896"/>
    <cellStyle name="好_2010年收入预测表（20091230)）_收入汇总" xfId="2897"/>
    <cellStyle name="好_2010年收入预测表（20091230)）_支出汇总" xfId="2898"/>
    <cellStyle name="好_2010省对市县转移支付测算表(10-21）" xfId="2899"/>
    <cellStyle name="好_27重庆_（空表）2018年上半年报告附表" xfId="2900"/>
    <cellStyle name="好_2010省对市县转移支付测算表(10-21）_2014省级收入及财力12.12（更新后）" xfId="2901"/>
    <cellStyle name="好_2010省级行政性收费专项收入批复" xfId="2902"/>
    <cellStyle name="好_2010省级行政性收费专项收入批复_基金汇总" xfId="2903"/>
    <cellStyle name="好_2010省级行政性收费专项收入批复_收入汇总" xfId="2904"/>
    <cellStyle name="好_安徽 缺口县区测算(地方填报)1_省级财力12.12" xfId="2905"/>
    <cellStyle name="好_20111127汇报附表（8张）" xfId="2906"/>
    <cellStyle name="好_20111127汇报附表（8张）_收入汇总" xfId="2907"/>
    <cellStyle name="好_20111127汇报附表（8张）_支出汇总" xfId="2908"/>
    <cellStyle name="好_2011年全省及省级预计12-31" xfId="2909"/>
    <cellStyle name="好_34青海_1_（空表）2018年上半年报告附表" xfId="2910"/>
    <cellStyle name="好_2011年全省及省级预计2011-12-12_收入汇总" xfId="2911"/>
    <cellStyle name="好_2011年全省及省级预计2011-12-12_支出汇总" xfId="2912"/>
    <cellStyle name="好_2011年预算表格2010.12.9_2014省级收入12.2（更新后）" xfId="2913"/>
    <cellStyle name="好_危改资金测算_（空表）2018年上半年报告附表" xfId="2914"/>
    <cellStyle name="好_2011年预算表格2010.12.9_2017年预算草案（债务）" xfId="2915"/>
    <cellStyle name="好_行政(燃修费)_民生政策最低支出需求_财力性转移支付2010年预算参考数" xfId="2916"/>
    <cellStyle name="好_商品交易所2006--2008年税收_2017年预算草案（债务）" xfId="2917"/>
    <cellStyle name="好_2011年预算表格2010.12.9_2018年财政收支预算草案表格" xfId="2918"/>
    <cellStyle name="好_商品交易所2006--2008年税收_2018年财政收支预算草案表格" xfId="2919"/>
    <cellStyle name="好_省级明细_全省收入代编最新 2" xfId="2920"/>
    <cellStyle name="好_2011年预算表格2010.12.9_附表1-6" xfId="2921"/>
    <cellStyle name="好_2011年预算表格2010.12.9_基金汇总" xfId="2922"/>
    <cellStyle name="好_20160105省级2016年预算情况表（最新）_收入汇总" xfId="2923"/>
    <cellStyle name="好_商品交易所2006--2008年税收_基金汇总" xfId="2924"/>
    <cellStyle name="计算 2" xfId="2925"/>
    <cellStyle name="好_2011年预算表格2010.12.9_省级财力12.12" xfId="2926"/>
    <cellStyle name="好_20160105省级2016年预算情况表（最新）" xfId="2927"/>
    <cellStyle name="好_2011年预算表格2010.12.9_收入汇总" xfId="2928"/>
    <cellStyle name="好_商品交易所2006--2008年税收_收入汇总" xfId="2929"/>
    <cellStyle name="好_2011年预算表格2010.12.9_支出汇总" xfId="2930"/>
    <cellStyle name="好_商品交易所2006--2008年税收_支出汇总" xfId="2931"/>
    <cellStyle name="好_2011年预算大表11-26" xfId="2932"/>
    <cellStyle name="好_2011年预算大表11-26 2" xfId="2933"/>
    <cellStyle name="好_2011年预算大表11-26_2016年全市及市级决算" xfId="2934"/>
    <cellStyle name="好_2011年预算大表11-26_2017年预算草案（债务）" xfId="2935"/>
    <cellStyle name="好_2011年预算大表11-26_支出汇总" xfId="2936"/>
    <cellStyle name="好_2012年国有资本经营预算收支总表" xfId="2937"/>
    <cellStyle name="好_财政厅编制用表（2011年报省人大）" xfId="2938"/>
    <cellStyle name="好_行政公检法测算_民生政策最低支出需求_2014省级收入12.2（更新后）" xfId="2939"/>
    <cellStyle name="好_2012年结算与财力5.3" xfId="2940"/>
    <cellStyle name="好_2012年结余使用_（空表）2018年上半年报告附表" xfId="2941"/>
    <cellStyle name="好_2012年省级一般预算收入计划" xfId="2942"/>
    <cellStyle name="好_分析缺口率" xfId="2943"/>
    <cellStyle name="好_2013省级预算附表" xfId="2944"/>
    <cellStyle name="好_20161017---核定基数定表" xfId="2945"/>
    <cellStyle name="好_2016-2017全省国资预算_2018年财政收支预算草案表格" xfId="2946"/>
    <cellStyle name="好_市辖区测算-新科目（20080626）_不含人员经费系数_财力性转移支付2010年预算参考数_（空表）2018年上半年报告附表" xfId="2947"/>
    <cellStyle name="好_2016年财政专项清理表" xfId="2948"/>
    <cellStyle name="好_2016年财政专项清理表_2018年财政收支预算草案表格" xfId="2949"/>
    <cellStyle name="好_2016年财政总决算生成表全套0417 -平衡表" xfId="2950"/>
    <cellStyle name="好_省属监狱人员级别表(驻外)_2016年全市及市级决算" xfId="2951"/>
    <cellStyle name="好_2016年结算与财力5.17" xfId="2952"/>
    <cellStyle name="检查单元格 2 2" xfId="2953"/>
    <cellStyle name="好_2016年全市及市级决算" xfId="2954"/>
    <cellStyle name="好_2016年预算表格（公式）" xfId="2955"/>
    <cellStyle name="好_省级明细_代编表" xfId="2956"/>
    <cellStyle name="好_2016年中原银行税收基数短收市县负担情况表" xfId="2957"/>
    <cellStyle name="好_34青海_1_2014省级收入及财力12.12（更新后）" xfId="2958"/>
    <cellStyle name="好_2016年中原银行税收基数短收市县负担情况表_（空表）2018年上半年报告附表" xfId="2959"/>
    <cellStyle name="好_20170103省级2017年预算情况表" xfId="2960"/>
    <cellStyle name="好_20170103省级2017年预算情况表_2018年财政收支预算草案表格" xfId="2961"/>
    <cellStyle name="好_2017年预算草案（债务）" xfId="2962"/>
    <cellStyle name="好_2017年预算草案1.12_2018年财政收支预算草案表格" xfId="2963"/>
    <cellStyle name="好_20河南(财政部2010年县级基本财力测算数据)_2014省级收入12.2（更新后）" xfId="2964"/>
    <cellStyle name="好_20河南(财政部2010年县级基本财力测算数据)_省级财力12.12" xfId="2965"/>
    <cellStyle name="好_20河南_（空表）2018年上半年报告附表" xfId="2966"/>
    <cellStyle name="好_20河南_2014省级收入及财力12.12（更新后）" xfId="2967"/>
    <cellStyle name="好_20河南_财力性转移支付2010年预算参考数" xfId="2968"/>
    <cellStyle name="好_34青海_1_省级财力12.12" xfId="2969"/>
    <cellStyle name="好_20河南_财力性转移支付2010年预算参考数_（空表）2018年上半年报告附表" xfId="2970"/>
    <cellStyle name="好_20河南省" xfId="2971"/>
    <cellStyle name="好_卫生(按照总人口测算）—20080416_县市旗测算-新科目（含人口规模效应）_（空表）2018年上半年报告附表" xfId="2972"/>
    <cellStyle name="好_20河南省_（空表）2018年上半年报告附表" xfId="2973"/>
    <cellStyle name="好_22湖南_（空表）2018年上半年报告附表" xfId="2974"/>
    <cellStyle name="好_22湖南_2014省级收入12.2（更新后）" xfId="2975"/>
    <cellStyle name="好_22湖南_财力性转移支付2010年预算参考数" xfId="2976"/>
    <cellStyle name="适中 2" xfId="2977"/>
    <cellStyle name="好_22湖南_财力性转移支付2010年预算参考数_（空表）2018年上半年报告附表" xfId="2978"/>
    <cellStyle name="好_27重庆_2014省级收入及财力12.12（更新后）" xfId="2979"/>
    <cellStyle name="好_27重庆_财力性转移支付2010年预算参考数" xfId="2980"/>
    <cellStyle name="好_28四川" xfId="2981"/>
    <cellStyle name="好_县区合并测算20080421_财力性转移支付2010年预算参考数_（空表）2018年上半年报告附表" xfId="2982"/>
    <cellStyle name="好_28四川_2014省级收入12.2（更新后）" xfId="2983"/>
    <cellStyle name="好_28四川_财力性转移支付2010年预算参考数" xfId="2984"/>
    <cellStyle name="好_30云南" xfId="2985"/>
    <cellStyle name="好_省级明细_政府性基金人大会表格1稿_基金汇总" xfId="2986"/>
    <cellStyle name="好_30云南_（空表）2018年上半年报告附表" xfId="2987"/>
    <cellStyle name="好_30云南_1" xfId="2988"/>
    <cellStyle name="好_Book1_2012-2013年经常性收入预测（1.1新口径）_（空表）2018年上半年报告附表" xfId="2989"/>
    <cellStyle name="好_30云南_1_（空表）2018年上半年报告附表" xfId="2990"/>
    <cellStyle name="好_30云南_1_2014省级收入12.2（更新后）" xfId="2991"/>
    <cellStyle name="好_30云南_1_2014省级收入及财力12.12（更新后）" xfId="2992"/>
    <cellStyle name="好_33甘肃" xfId="2993"/>
    <cellStyle name="好_34青海" xfId="2994"/>
    <cellStyle name="好_34青海_1" xfId="2995"/>
    <cellStyle name="好_省级明细_Xl0000071_2017年预算草案（债务）" xfId="2996"/>
    <cellStyle name="好_34青海_1_财力性转移支付2010年预算参考数" xfId="2997"/>
    <cellStyle name="好_34青海_2014省级收入12.2（更新后）" xfId="2998"/>
    <cellStyle name="好_34青海_财力性转移支付2010年预算参考数_（空表）2018年上半年报告附表" xfId="2999"/>
    <cellStyle name="好_34青海_省级财力12.12" xfId="3000"/>
    <cellStyle name="好_410927000_台前县_2014省级收入及财力12.12（更新后）" xfId="3001"/>
    <cellStyle name="好_410927000_台前县_省级财力12.12" xfId="3002"/>
    <cellStyle name="好_转移支付_（空表）2018年上半年报告附表" xfId="3003"/>
    <cellStyle name="好_530629_2006年县级财政报表附表" xfId="3004"/>
    <cellStyle name="好_Xl0000068 2" xfId="3005"/>
    <cellStyle name="好_河南省----2009-05-21（补充数据）_附表1-6" xfId="3006"/>
    <cellStyle name="好_530629_2006年县级财政报表附表_（空表）2018年上半年报告附表" xfId="3007"/>
    <cellStyle name="好_5334_2006年迪庆县级财政报表附表" xfId="3008"/>
    <cellStyle name="好_财力（李处长）_2014省级收入及财力12.12（更新后）" xfId="3009"/>
    <cellStyle name="好_6.2017省本级支出" xfId="3010"/>
    <cellStyle name="好_Book1" xfId="3011"/>
    <cellStyle name="好_市辖区测算-新科目（20080626）_县市旗测算-新科目（含人口规模效应）_（空表）2018年上半年报告附表" xfId="3012"/>
    <cellStyle name="好_Book1_2012-2013年经常性收入预测（1.1新口径）" xfId="3013"/>
    <cellStyle name="好_Book1_2012年省级平衡简表（用）" xfId="3014"/>
    <cellStyle name="好_Book1_2012年省级平衡简表（用）_（空表）2018年上半年报告附表" xfId="3015"/>
    <cellStyle name="好_省属监狱人员级别表(驻外)_支出汇总" xfId="3016"/>
    <cellStyle name="好_Book1_2016年结算与财力5.17" xfId="3017"/>
    <cellStyle name="好_省级明细_省级国有资本经营预算表" xfId="3018"/>
    <cellStyle name="好_Book1_2016年结算与财力5.17_（空表）2018年上半年报告附表" xfId="3019"/>
    <cellStyle name="好_成本差异系数（含人口规模）_2014省级收入12.2（更新后）" xfId="3020"/>
    <cellStyle name="好_Book1_财力性转移支付2010年预算参考数" xfId="3021"/>
    <cellStyle name="好_Book1_财力性转移支付2010年预算参考数_（空表）2018年上半年报告附表" xfId="3022"/>
    <cellStyle name="好_Book1_附表1-6" xfId="3023"/>
    <cellStyle name="好_Book1_收入汇总" xfId="3024"/>
    <cellStyle name="好_Book2" xfId="3025"/>
    <cellStyle name="好_汇总_2014省级收入及财力12.12（更新后）" xfId="3026"/>
    <cellStyle name="强调文字颜色 6 2" xfId="3027"/>
    <cellStyle name="好_Book2_（空表）2018年上半年报告附表" xfId="3028"/>
    <cellStyle name="强调文字颜色 6 2_（空表）2018年上半年报告附表" xfId="3029"/>
    <cellStyle name="好_Book2_2014省级收入及财力12.12（更新后）" xfId="3030"/>
    <cellStyle name="好_Book2_财力性转移支付2010年预算参考数" xfId="3031"/>
    <cellStyle name="好_测算总表_（空表）2018年上半年报告附表" xfId="3032"/>
    <cellStyle name="好_Book2_财力性转移支付2010年预算参考数_（空表）2018年上半年报告附表" xfId="3033"/>
    <cellStyle name="好_Book2_省级财力12.12" xfId="3034"/>
    <cellStyle name="好_M01-2(州市补助收入)_（空表）2018年上半年报告附表" xfId="3035"/>
    <cellStyle name="好_material report in Jun" xfId="3036"/>
    <cellStyle name="常规 66" xfId="3037"/>
    <cellStyle name="好_Material reprot In Apr (2)" xfId="3038"/>
    <cellStyle name="好_省级明细_基金汇总" xfId="3039"/>
    <cellStyle name="好_Material reprot In Dec" xfId="3040"/>
    <cellStyle name="好_Material reprot In Dec (3)" xfId="3041"/>
    <cellStyle name="好_Material reprot In Feb (2)" xfId="3042"/>
    <cellStyle name="好_检验表（调整后）" xfId="3043"/>
    <cellStyle name="好_Material reprot In Mar" xfId="3044"/>
    <cellStyle name="好_行政公检法测算_民生政策最低支出需求_2014省级收入及财力12.12（更新后）" xfId="3045"/>
    <cellStyle name="好_Sheet1_1" xfId="3046"/>
    <cellStyle name="好_Sheet1_2014省级收入12.2（更新后）" xfId="3047"/>
    <cellStyle name="好_农林水和城市维护标准支出20080505－县区合计_民生政策最低支出需求" xfId="3048"/>
    <cellStyle name="好_Sheet1_省级财力12.12" xfId="3049"/>
    <cellStyle name="好_Sheet1_省级收入" xfId="3050"/>
    <cellStyle name="好_Sheet1_省级支出" xfId="3051"/>
    <cellStyle name="好_Sheet2" xfId="3052"/>
    <cellStyle name="好_Xl0000068" xfId="3053"/>
    <cellStyle name="好_Xl0000068_2018年财政收支预算草案表格" xfId="3054"/>
    <cellStyle name="好_Xl0000068_基金汇总" xfId="3055"/>
    <cellStyle name="好_Xl0000068_收入汇总" xfId="3056"/>
    <cellStyle name="好_Xl0000302" xfId="3057"/>
    <cellStyle name="好_Xl0000335" xfId="3058"/>
    <cellStyle name="输出 2_（空表）2018年上半年报告附表" xfId="3059"/>
    <cellStyle name="好_Xl0000335_（空表）2018年上半年报告附表" xfId="3060"/>
    <cellStyle name="好_Xl0000336" xfId="3061"/>
    <cellStyle name="好_省级明细_2018年财政收支预算草案表格" xfId="3062"/>
    <cellStyle name="好_Xl0000336_（空表）2018年上半年报告附表" xfId="3063"/>
    <cellStyle name="好_安徽 缺口县区测算(地方填报)1" xfId="3064"/>
    <cellStyle name="好_安徽 缺口县区测算(地方填报)1_2014省级收入12.2（更新后）" xfId="3065"/>
    <cellStyle name="好_安徽 缺口县区测算(地方填报)1_2014省级收入及财力12.12（更新后）" xfId="3066"/>
    <cellStyle name="好_安徽 缺口县区测算(地方填报)1_财力性转移支付2010年预算参考数" xfId="3067"/>
    <cellStyle name="好_农林水和城市维护标准支出20080505－县区合计_民生政策最低支出需求_（空表）2018年上半年报告附表" xfId="3068"/>
    <cellStyle name="好_安徽 缺口县区测算(地方填报)1_财力性转移支付2010年预算参考数_（空表）2018年上半年报告附表" xfId="3069"/>
    <cellStyle name="好_市辖区测算20080510_民生政策最低支出需求" xfId="3070"/>
    <cellStyle name="好_表一" xfId="3071"/>
    <cellStyle name="好_平邑_财力性转移支付2010年预算参考数" xfId="3072"/>
    <cellStyle name="好_表一_2014省级收入12.2（更新后）" xfId="3073"/>
    <cellStyle name="好_表一_省级财力12.12" xfId="3074"/>
    <cellStyle name="好_不含人员经费系数" xfId="3075"/>
    <cellStyle name="好_不含人员经费系数_（空表）2018年上半年报告附表" xfId="3076"/>
    <cellStyle name="好_不含人员经费系数_2014省级收入及财力12.12（更新后）" xfId="3077"/>
    <cellStyle name="好_不含人员经费系数_财力性转移支付2010年预算参考数_（空表）2018年上半年报告附表" xfId="3078"/>
    <cellStyle name="好_财力（李处长）" xfId="3079"/>
    <cellStyle name="好_财力差异计算表(不含非农业区)_2014省级收入及财力12.12（更新后）" xfId="3080"/>
    <cellStyle name="好_财政供养人员_2014省级收入及财力12.12（更新后）" xfId="3081"/>
    <cellStyle name="好_财政供养人员_财力性转移支付2010年预算参考数" xfId="3082"/>
    <cellStyle name="好_财政供养人员_财力性转移支付2010年预算参考数_（空表）2018年上半年报告附表" xfId="3083"/>
    <cellStyle name="好_财政供养人员_省级财力12.12" xfId="3084"/>
    <cellStyle name="好_财政厅编制用表（2011年报省人大） 2" xfId="3085"/>
    <cellStyle name="好_市辖区测算20080510_不含人员经费系数_财力性转移支付2010年预算参考数" xfId="3086"/>
    <cellStyle name="好_财政厅编制用表（2011年报省人大）_2013省级预算附表" xfId="3087"/>
    <cellStyle name="好_财政厅编制用表（2011年报省人大）_2014省级收入12.2（更新后）" xfId="3088"/>
    <cellStyle name="好_财政厅编制用表（2011年报省人大）_2016年全市及市级决算" xfId="3089"/>
    <cellStyle name="好_财政厅编制用表（2011年报省人大）_2017年预算草案（债务）" xfId="3090"/>
    <cellStyle name="好_财政厅编制用表（2011年报省人大）_附表1-6" xfId="3091"/>
    <cellStyle name="好_财政厅编制用表（2011年报省人大）_省级财力12.12" xfId="3092"/>
    <cellStyle name="好_测算结果_（空表）2018年上半年报告附表" xfId="3093"/>
    <cellStyle name="好_测算结果_2014省级收入12.2（更新后）" xfId="3094"/>
    <cellStyle name="好_河南 缺口县区测算(地方填报)_（空表）2018年上半年报告附表" xfId="3095"/>
    <cellStyle name="好_测算结果_财力性转移支付2010年预算参考数" xfId="3096"/>
    <cellStyle name="好_测算结果汇总" xfId="3097"/>
    <cellStyle name="烹拳 [0]_ +Foil &amp; -FOIL &amp; PAPER" xfId="3098"/>
    <cellStyle name="好_测算结果汇总_（空表）2018年上半年报告附表" xfId="3099"/>
    <cellStyle name="好_测算结果汇总_2014省级收入及财力12.12（更新后）" xfId="3100"/>
    <cellStyle name="好_测算结果汇总_财力性转移支付2010年预算参考数_（空表）2018年上半年报告附表" xfId="3101"/>
    <cellStyle name="好_缺口县区测算(财政部标准)_（空表）2018年上半年报告附表" xfId="3102"/>
    <cellStyle name="好_测算结果汇总_省级财力12.12" xfId="3103"/>
    <cellStyle name="好_行政公检法测算_民生政策最低支出需求" xfId="3104"/>
    <cellStyle name="好_测算总表_2014省级收入及财力12.12（更新后）" xfId="3105"/>
    <cellStyle name="好_成本差异系数" xfId="3106"/>
    <cellStyle name="好_成本差异系数（含人口规模）" xfId="3107"/>
    <cellStyle name="好_复件 复件 2010年预算表格－2010-03-26-（含表间 公式）_（空表）2018年上半年报告附表" xfId="3108"/>
    <cellStyle name="好_成本差异系数（含人口规模）_（空表）2018年上半年报告附表" xfId="3109"/>
    <cellStyle name="好_危改资金测算" xfId="3110"/>
    <cellStyle name="好_成本差异系数（含人口规模）_2014省级收入及财力12.12（更新后）" xfId="3111"/>
    <cellStyle name="好_成本差异系数（含人口规模）_财力性转移支付2010年预算参考数" xfId="3112"/>
    <cellStyle name="好_成本差异系数（含人口规模）_财力性转移支付2010年预算参考数_（空表）2018年上半年报告附表" xfId="3113"/>
    <cellStyle name="好_成本差异系数（含人口规模）_省级财力12.12" xfId="3114"/>
    <cellStyle name="好_成本差异系数_（空表）2018年上半年报告附表" xfId="3115"/>
    <cellStyle name="好_成本差异系数_2014省级收入12.2（更新后）" xfId="3116"/>
    <cellStyle name="好_省级明细_基金最终修改支出" xfId="3117"/>
    <cellStyle name="好_成本差异系数_财力性转移支付2010年预算参考数" xfId="3118"/>
    <cellStyle name="好_县区合并测算20080423(按照各省比重）_不含人员经费系数" xfId="3119"/>
    <cellStyle name="好_成本差异系数_省级财力12.12" xfId="3120"/>
    <cellStyle name="好_城建部门" xfId="3121"/>
    <cellStyle name="好_城建部门_（空表）2018年上半年报告附表" xfId="3122"/>
    <cellStyle name="好_第五部分(才淼、饶永宏）" xfId="3123"/>
    <cellStyle name="好_第五部分(才淼、饶永宏）_（空表）2018年上半年报告附表" xfId="3124"/>
    <cellStyle name="好_电力公司增值税划转_（空表）2018年上半年报告附表" xfId="3125"/>
    <cellStyle name="好_县区合并测算20080421_不含人员经费系数_财力性转移支付2010年预算参考数" xfId="3126"/>
    <cellStyle name="好_分析缺口率_（空表）2018年上半年报告附表" xfId="3127"/>
    <cellStyle name="好_分析缺口率_财力性转移支付2010年预算参考数" xfId="3128"/>
    <cellStyle name="好_分析缺口率_财力性转移支付2010年预算参考数_（空表）2018年上半年报告附表" xfId="3129"/>
    <cellStyle name="好_分析缺口率_省级财力12.12" xfId="3130"/>
    <cellStyle name="强调文字颜色 4 3 2" xfId="3131"/>
    <cellStyle name="好_分县成本差异系数" xfId="3132"/>
    <cellStyle name="好_分县成本差异系数_不含人员经费系数" xfId="3133"/>
    <cellStyle name="好_分县成本差异系数_不含人员经费系数_2014省级收入及财力12.12（更新后）" xfId="3134"/>
    <cellStyle name="好_人员工资和公用经费_财力性转移支付2010年预算参考数_（空表）2018年上半年报告附表" xfId="3135"/>
    <cellStyle name="好_分县成本差异系数_不含人员经费系数_财力性转移支付2010年预算参考数" xfId="3136"/>
    <cellStyle name="好_分县成本差异系数_不含人员经费系数_财力性转移支付2010年预算参考数_（空表）2018年上半年报告附表" xfId="3137"/>
    <cellStyle name="好_分县成本差异系数_财力性转移支付2010年预算参考数_（空表）2018年上半年报告附表" xfId="3138"/>
    <cellStyle name="好_分县成本差异系数_民生政策最低支出需求" xfId="3139"/>
    <cellStyle name="好_卫生(按照总人口测算）—20080416_县市旗测算-新科目（含人口规模效应）_财力性转移支付2010年预算参考数_（空表）2018年上半年报告附表" xfId="3140"/>
    <cellStyle name="好_分县成本差异系数_民生政策最低支出需求_财力性转移支付2010年预算参考数" xfId="3141"/>
    <cellStyle name="好_附表" xfId="3142"/>
    <cellStyle name="好_附表_2014省级收入及财力12.12（更新后）" xfId="3143"/>
    <cellStyle name="好_附表_财力性转移支付2010年预算参考数" xfId="3144"/>
    <cellStyle name="好_附表1-6" xfId="3145"/>
    <cellStyle name="好_复件 复件 2010年预算表格－2010-03-26-（含表间 公式）" xfId="3146"/>
    <cellStyle name="好_复件 复件 2010年预算表格－2010-03-26-（含表间 公式）_2014省级收入12.2（更新后）" xfId="3147"/>
    <cellStyle name="好_国有资本经营预算（2011年报省人大）" xfId="3148"/>
    <cellStyle name="好_行政(燃修费)_不含人员经费系数_2014省级收入12.2（更新后）" xfId="3149"/>
    <cellStyle name="好_国有资本经营预算（2011年报省人大）_2013省级预算附表" xfId="3150"/>
    <cellStyle name="好_国有资本经营预算（2011年报省人大）_2014省级收入及财力12.12（更新后）" xfId="3151"/>
    <cellStyle name="好_省级明细_代编全省支出预算修改_收入汇总" xfId="3152"/>
    <cellStyle name="好_国有资本经营预算（2011年报省人大）_2016年全市及市级决算" xfId="3153"/>
    <cellStyle name="好_国有资本经营预算（2011年报省人大）_2017年预算草案（债务）" xfId="3154"/>
    <cellStyle name="好_国有资本经营预算（2011年报省人大）_2018年财政收支预算草案表格" xfId="3155"/>
    <cellStyle name="好_国有资本经营预算（2011年报省人大）_基金汇总" xfId="3156"/>
    <cellStyle name="好_国有资本经营预算（2011年报省人大）_省级财力12.12" xfId="3157"/>
    <cellStyle name="好_行政(燃修费)_（空表）2018年上半年报告附表" xfId="3158"/>
    <cellStyle name="好_行政(燃修费)_不含人员经费系数" xfId="3159"/>
    <cellStyle name="好_省级明细_副本最新_2018年财政收支预算草案表格" xfId="3160"/>
    <cellStyle name="好_省级明细_支出汇总" xfId="3161"/>
    <cellStyle name="好_行政(燃修费)_不含人员经费系数_（空表）2018年上半年报告附表" xfId="3162"/>
    <cellStyle name="好_云南 缺口县区测算(地方填报)" xfId="3163"/>
    <cellStyle name="强调文字颜色 3 2 4" xfId="3164"/>
    <cellStyle name="好_行政(燃修费)_不含人员经费系数_2014省级收入及财力12.12（更新后）" xfId="3165"/>
    <cellStyle name="注释 2 5" xfId="3166"/>
    <cellStyle name="好_行政(燃修费)_不含人员经费系数_财力性转移支付2010年预算参考数_（空表）2018年上半年报告附表" xfId="3167"/>
    <cellStyle name="好_行政(燃修费)_财力性转移支付2010年预算参考数_（空表）2018年上半年报告附表" xfId="3168"/>
    <cellStyle name="好_行政(燃修费)_民生政策最低支出需求" xfId="3169"/>
    <cellStyle name="好_行政(燃修费)_民生政策最低支出需求_2014省级收入及财力12.12（更新后）" xfId="3170"/>
    <cellStyle name="好_行政(燃修费)_民生政策最低支出需求_财力性转移支付2010年预算参考数_（空表）2018年上半年报告附表" xfId="3171"/>
    <cellStyle name="好_行政(燃修费)_县市旗测算-新科目（含人口规模效应）" xfId="3172"/>
    <cellStyle name="好_行政(燃修费)_县市旗测算-新科目（含人口规模效应）_2014省级收入12.2（更新后）" xfId="3173"/>
    <cellStyle name="好_行政(燃修费)_县市旗测算-新科目（含人口规模效应）_2014省级收入及财力12.12（更新后）" xfId="3174"/>
    <cellStyle name="好_行政(燃修费)_县市旗测算-新科目（含人口规模效应）_财力性转移支付2010年预算参考数" xfId="3175"/>
    <cellStyle name="好_省级明细_Xl0000068_收入汇总" xfId="3176"/>
    <cellStyle name="好_行政(燃修费)_县市旗测算-新科目（含人口规模效应）_财力性转移支付2010年预算参考数_（空表）2018年上半年报告附表" xfId="3177"/>
    <cellStyle name="好_行政（人员）" xfId="3178"/>
    <cellStyle name="好_人员工资和公用经费3_财力性转移支付2010年预算参考数" xfId="3179"/>
    <cellStyle name="好_行政（人员）_（空表）2018年上半年报告附表" xfId="3180"/>
    <cellStyle name="好_人员工资和公用经费3_财力性转移支付2010年预算参考数_（空表）2018年上半年报告附表" xfId="3181"/>
    <cellStyle name="好_行政（人员）_2014省级收入12.2（更新后）" xfId="3182"/>
    <cellStyle name="好_行政（人员）_2014省级收入及财力12.12（更新后）" xfId="3183"/>
    <cellStyle name="好_行政（人员）_不含人员经费系数" xfId="3184"/>
    <cellStyle name="好_县市旗测算20080508_民生政策最低支出需求_（空表）2018年上半年报告附表" xfId="3185"/>
    <cellStyle name="好_行政（人员）_不含人员经费系数_（空表）2018年上半年报告附表" xfId="3186"/>
    <cellStyle name="好_行政（人员）_不含人员经费系数_财力性转移支付2010年预算参考数" xfId="3187"/>
    <cellStyle name="好_行政（人员）_不含人员经费系数_省级财力12.12" xfId="3188"/>
    <cellStyle name="好_教育(按照总人口测算）—20080416_县市旗测算-新科目（含人口规模效应）" xfId="3189"/>
    <cellStyle name="好_行政（人员）_财力性转移支付2010年预算参考数" xfId="3190"/>
    <cellStyle name="好_行政（人员）_民生政策最低支出需求" xfId="3191"/>
    <cellStyle name="好_行政（人员）_民生政策最低支出需求_（空表）2018年上半年报告附表" xfId="3192"/>
    <cellStyle name="好_行政（人员）_民生政策最低支出需求_2014省级收入及财力12.12（更新后）" xfId="3193"/>
    <cellStyle name="输入 2" xfId="3194"/>
    <cellStyle name="好_行政（人员）_民生政策最低支出需求_财力性转移支付2010年预算参考数" xfId="3195"/>
    <cellStyle name="好_行政（人员）_民生政策最低支出需求_省级财力12.12" xfId="3196"/>
    <cellStyle name="好_下文（表）" xfId="3197"/>
    <cellStyle name="好_行政（人员）_省级财力12.12" xfId="3198"/>
    <cellStyle name="好_汇总" xfId="3199"/>
    <cellStyle name="好_行政（人员）_县市旗测算-新科目（含人口规模效应）_（空表）2018年上半年报告附表" xfId="3200"/>
    <cellStyle name="好_行政（人员）_县市旗测算-新科目（含人口规模效应）_2014省级收入12.2（更新后）" xfId="3201"/>
    <cellStyle name="好_行政（人员）_县市旗测算-新科目（含人口规模效应）_2014省级收入及财力12.12（更新后）" xfId="3202"/>
    <cellStyle name="好_行政（人员）_县市旗测算-新科目（含人口规模效应）_财力性转移支付2010年预算参考数_（空表）2018年上半年报告附表" xfId="3203"/>
    <cellStyle name="好_行政公检法测算" xfId="3204"/>
    <cellStyle name="好_行政公检法测算_2014省级收入及财力12.12（更新后）" xfId="3205"/>
    <cellStyle name="好_行政公检法测算_不含人员经费系数_（空表）2018年上半年报告附表" xfId="3206"/>
    <cellStyle name="好_行政公检法测算_不含人员经费系数_2014省级收入12.2（更新后）" xfId="3207"/>
    <cellStyle name="好_行政公检法测算_不含人员经费系数_财力性转移支付2010年预算参考数" xfId="3208"/>
    <cellStyle name="好_行政公检法测算_不含人员经费系数_省级财力12.12" xfId="3209"/>
    <cellStyle name="好_行政公检法测算_财力性转移支付2010年预算参考数" xfId="3210"/>
    <cellStyle name="好_行政公检法测算_财力性转移支付2010年预算参考数_（空表）2018年上半年报告附表" xfId="3211"/>
    <cellStyle name="好_行政公检法测算_民生政策最低支出需求_财力性转移支付2010年预算参考数_（空表）2018年上半年报告附表" xfId="3212"/>
    <cellStyle name="好_行政公检法测算_民生政策最低支出需求_省级财力12.12" xfId="3213"/>
    <cellStyle name="好_行政公检法测算_省级财力12.12" xfId="3214"/>
    <cellStyle name="好_行政公检法测算_县市旗测算-新科目（含人口规模效应）" xfId="3215"/>
    <cellStyle name="好_行政公检法测算_县市旗测算-新科目（含人口规模效应）_（空表）2018年上半年报告附表" xfId="3216"/>
    <cellStyle name="好_行政公检法测算_县市旗测算-新科目（含人口规模效应）_2014省级收入及财力12.12（更新后）" xfId="3217"/>
    <cellStyle name="好_行政公检法测算_县市旗测算-新科目（含人口规模效应）_财力性转移支付2010年预算参考数" xfId="3218"/>
    <cellStyle name="好_行政公检法测算_县市旗测算-新科目（含人口规模效应）_财力性转移支付2010年预算参考数_（空表）2018年上半年报告附表" xfId="3219"/>
    <cellStyle name="好_河南 缺口县区测算(地方填报)_2014省级收入12.2（更新后）" xfId="3220"/>
    <cellStyle name="好_河南 缺口县区测算(地方填报)_财力性转移支付2010年预算参考数_（空表）2018年上半年报告附表" xfId="3221"/>
    <cellStyle name="好_河南 缺口县区测算(地方填报白)_（空表）2018年上半年报告附表" xfId="3222"/>
    <cellStyle name="好_河南 缺口县区测算(地方填报白)_2014省级收入及财力12.12（更新后）" xfId="3223"/>
    <cellStyle name="好_河南 缺口县区测算(地方填报白)_财力性转移支付2010年预算参考数_（空表）2018年上半年报告附表" xfId="3224"/>
    <cellStyle name="好_河南 缺口县区测算(地方填报白)_省级财力12.12" xfId="3225"/>
    <cellStyle name="好_河南省----2009-05-21（补充数据） 2" xfId="3226"/>
    <cellStyle name="好_河南省----2009-05-21（补充数据）_2016年全市及市级决算" xfId="3227"/>
    <cellStyle name="好_河南省----2009-05-21（补充数据）_2018年财政收支预算草案表格" xfId="3228"/>
    <cellStyle name="好_河南省----2009-05-21（补充数据）_支出汇总" xfId="3229"/>
    <cellStyle name="好_河南省农村义务教育教师绩效工资测算表8-12_2014省级收入12.2（更新后）" xfId="3230"/>
    <cellStyle name="好_河南省农村义务教育教师绩效工资测算表8-12_省级财力12.12" xfId="3231"/>
    <cellStyle name="好_核定人数对比" xfId="3232"/>
    <cellStyle name="好_核定人数对比_（空表）2018年上半年报告附表" xfId="3233"/>
    <cellStyle name="好_核定人数对比_2014省级收入及财力12.12（更新后）" xfId="3234"/>
    <cellStyle name="好_核定人数对比_财力性转移支付2010年预算参考数" xfId="3235"/>
    <cellStyle name="好_核定人数对比_省级财力12.12" xfId="3236"/>
    <cellStyle name="好_核定人数下发表" xfId="3237"/>
    <cellStyle name="好_核定人数下发表_2014省级收入12.2（更新后）" xfId="3238"/>
    <cellStyle name="好_核定人数下发表_财力性转移支付2010年预算参考数" xfId="3239"/>
    <cellStyle name="好_核定人数下发表_财力性转移支付2010年预算参考数_（空表）2018年上半年报告附表" xfId="3240"/>
    <cellStyle name="好_汇总_2014省级收入12.2（更新后）" xfId="3241"/>
    <cellStyle name="好_汇总_财力性转移支付2010年预算参考数_（空表）2018年上半年报告附表" xfId="3242"/>
    <cellStyle name="好_汇总表" xfId="3243"/>
    <cellStyle name="好_汇总表_（空表）2018年上半年报告附表" xfId="3244"/>
    <cellStyle name="好_汇总表_2014省级收入及财力12.12（更新后）" xfId="3245"/>
    <cellStyle name="好_汇总表_财力性转移支付2010年预算参考数" xfId="3246"/>
    <cellStyle name="好_汇总表_财力性转移支付2010年预算参考数_（空表）2018年上半年报告附表" xfId="3247"/>
    <cellStyle name="好_汇总表4" xfId="3248"/>
    <cellStyle name="好_汇总表4_（空表）2018年上半年报告附表" xfId="3249"/>
    <cellStyle name="好_基金安排表" xfId="3250"/>
    <cellStyle name="好_基金安排表_2018年财政收支预算草案表格" xfId="3251"/>
    <cellStyle name="好_基金汇总" xfId="3252"/>
    <cellStyle name="好_县市旗测算-新科目（20080627）_民生政策最低支出需求_（空表）2018年上半年报告附表" xfId="3253"/>
    <cellStyle name="好_检验表" xfId="3254"/>
    <cellStyle name="好_省级明细_省级国有资本经营预算表_2018年财政收支预算草案表格" xfId="3255"/>
    <cellStyle name="好_检验表（调整后）_（空表）2018年上半年报告附表" xfId="3256"/>
    <cellStyle name="好_检验表_（空表）2018年上半年报告附表" xfId="3257"/>
    <cellStyle name="好_教育(按照总人口测算）—20080416" xfId="3258"/>
    <cellStyle name="好_教育(按照总人口测算）—20080416_不含人员经费系数_（空表）2018年上半年报告附表" xfId="3259"/>
    <cellStyle name="好_教育(按照总人口测算）—20080416_不含人员经费系数_财力性转移支付2010年预算参考数_（空表）2018年上半年报告附表" xfId="3260"/>
    <cellStyle name="好_教育(按照总人口测算）—20080416_财力性转移支付2010年预算参考数" xfId="3261"/>
    <cellStyle name="好_教育(按照总人口测算）—20080416_民生政策最低支出需求_（空表）2018年上半年报告附表" xfId="3262"/>
    <cellStyle name="好_教育(按照总人口测算）—20080416_民生政策最低支出需求_财力性转移支付2010年预算参考数_（空表）2018年上半年报告附表" xfId="3263"/>
    <cellStyle name="好_教育(按照总人口测算）—20080416_县市旗测算-新科目（含人口规模效应）_财力性转移支付2010年预算参考数_（空表）2018年上半年报告附表" xfId="3264"/>
    <cellStyle name="好_民生政策最低支出需求" xfId="3265"/>
    <cellStyle name="好_津补贴保障测算（2010.3.19）_（空表）2018年上半年报告附表" xfId="3266"/>
    <cellStyle name="好_津补贴保障测算(5.21)" xfId="3267"/>
    <cellStyle name="好_津补贴保障测算(5.21)_（空表）2018年上半年报告附表" xfId="3268"/>
    <cellStyle name="好_津补贴保障测算(5.21)_2017年预算草案1.12" xfId="3269"/>
    <cellStyle name="好_津补贴保障测算(5.21)_基金汇总" xfId="3270"/>
    <cellStyle name="好_津补贴保障测算(5.21)_收入汇总" xfId="3271"/>
    <cellStyle name="好_民生政策最低支出需求_财力性转移支付2010年预算参考数" xfId="3272"/>
    <cellStyle name="好_民生政策最低支出需求_财力性转移支付2010年预算参考数_（空表）2018年上半年报告附表" xfId="3273"/>
    <cellStyle name="好_农林水和城市维护标准支出20080505－县区合计" xfId="3274"/>
    <cellStyle name="好_县市旗测算20080508_县市旗测算-新科目（含人口规模效应）_财力性转移支付2010年预算参考数_（空表）2018年上半年报告附表" xfId="3275"/>
    <cellStyle name="好_农林水和城市维护标准支出20080505－县区合计_（空表）2018年上半年报告附表" xfId="3276"/>
    <cellStyle name="好_农林水和城市维护标准支出20080505－县区合计_不含人员经费系数_（空表）2018年上半年报告附表" xfId="3277"/>
    <cellStyle name="好_农林水和城市维护标准支出20080505－县区合计_财力性转移支付2010年预算参考数" xfId="3278"/>
    <cellStyle name="好_农林水和城市维护标准支出20080505－县区合计_民生政策最低支出需求_财力性转移支付2010年预算参考数" xfId="3279"/>
    <cellStyle name="好_农林水和城市维护标准支出20080505－县区合计_县市旗测算-新科目（含人口规模效应）" xfId="3280"/>
    <cellStyle name="好_农林水和城市维护标准支出20080505－县区合计_县市旗测算-新科目（含人口规模效应）_（空表）2018年上半年报告附表" xfId="3281"/>
    <cellStyle name="好_农林水和城市维护标准支出20080505－县区合计_县市旗测算-新科目（含人口规模效应）_财力性转移支付2010年预算参考数" xfId="3282"/>
    <cellStyle name="好_同德_财力性转移支付2010年预算参考数_（空表）2018年上半年报告附表" xfId="3283"/>
    <cellStyle name="好_农林水和城市维护标准支出20080505－县区合计_县市旗测算-新科目（含人口规模效应）_财力性转移支付2010年预算参考数_（空表）2018年上半年报告附表" xfId="3284"/>
    <cellStyle name="好_平邑" xfId="3285"/>
    <cellStyle name="好_平邑_（空表）2018年上半年报告附表" xfId="3286"/>
    <cellStyle name="好_平邑_财力性转移支付2010年预算参考数_（空表）2018年上半年报告附表" xfId="3287"/>
    <cellStyle name="好_其他部门(按照总人口测算）—20080416_（空表）2018年上半年报告附表" xfId="3288"/>
    <cellStyle name="好_其他部门(按照总人口测算）—20080416_不含人员经费系数" xfId="3289"/>
    <cellStyle name="好_其他部门(按照总人口测算）—20080416_不含人员经费系数_（空表）2018年上半年报告附表" xfId="3290"/>
    <cellStyle name="好_其他部门(按照总人口测算）—20080416_不含人员经费系数_财力性转移支付2010年预算参考数" xfId="3291"/>
    <cellStyle name="好_其他部门(按照总人口测算）—20080416_不含人员经费系数_财力性转移支付2010年预算参考数_（空表）2018年上半年报告附表" xfId="3292"/>
    <cellStyle name="好_其他部门(按照总人口测算）—20080416_民生政策最低支出需求" xfId="3293"/>
    <cellStyle name="好_省级明细_Book3" xfId="3294"/>
    <cellStyle name="好_其他部门(按照总人口测算）—20080416_民生政策最低支出需求_（空表）2018年上半年报告附表" xfId="3295"/>
    <cellStyle name="好_其他部门(按照总人口测算）—20080416_民生政策最低支出需求_财力性转移支付2010年预算参考数" xfId="3296"/>
    <cellStyle name="好_其他部门(按照总人口测算）—20080416_民生政策最低支出需求_财力性转移支付2010年预算参考数_（空表）2018年上半年报告附表" xfId="3297"/>
    <cellStyle name="好_其他部门(按照总人口测算）—20080416_县市旗测算-新科目（含人口规模效应）" xfId="3298"/>
    <cellStyle name="好_其他部门(按照总人口测算）—20080416_县市旗测算-新科目（含人口规模效应）_财力性转移支付2010年预算参考数_（空表）2018年上半年报告附表" xfId="3299"/>
    <cellStyle name="好_青海 缺口县区测算(地方填报)" xfId="3300"/>
    <cellStyle name="好_青海 缺口县区测算(地方填报)_（空表）2018年上半年报告附表" xfId="3301"/>
    <cellStyle name="好_青海 缺口县区测算(地方填报)_财力性转移支付2010年预算参考数" xfId="3302"/>
    <cellStyle name="好_省级明细_冬梅3_收入汇总" xfId="3303"/>
    <cellStyle name="好_青海 缺口县区测算(地方填报)_财力性转移支付2010年预算参考数_（空表）2018年上半年报告附表" xfId="3304"/>
    <cellStyle name="好_缺口县区测算（11.13）" xfId="3305"/>
    <cellStyle name="好_缺口县区测算（11.13）_（空表）2018年上半年报告附表" xfId="3306"/>
    <cellStyle name="好_缺口县区测算（11.13）_财力性转移支付2010年预算参考数" xfId="3307"/>
    <cellStyle name="好_缺口县区测算（11.13）_财力性转移支付2010年预算参考数_（空表）2018年上半年报告附表" xfId="3308"/>
    <cellStyle name="警告文本 2 4" xfId="3309"/>
    <cellStyle name="样式 1 2" xfId="3310"/>
    <cellStyle name="好_缺口县区测算(按2007支出增长25%测算)_财力性转移支付2010年预算参考数" xfId="3311"/>
    <cellStyle name="好_缺口县区测算(按核定人数)" xfId="3312"/>
    <cellStyle name="好_缺口县区测算(按核定人数)_（空表）2018年上半年报告附表" xfId="3313"/>
    <cellStyle name="好_缺口县区测算(按核定人数)_财力性转移支付2010年预算参考数" xfId="3314"/>
    <cellStyle name="好_缺口县区测算(财政部标准)_财力性转移支付2010年预算参考数_（空表）2018年上半年报告附表" xfId="3315"/>
    <cellStyle name="好_缺口县区测算_财力性转移支付2010年预算参考数_（空表）2018年上半年报告附表" xfId="3316"/>
    <cellStyle name="好_缺口消化情况_（空表）2018年上半年报告附表" xfId="3317"/>
    <cellStyle name="好_人员工资和公用经费_（空表）2018年上半年报告附表" xfId="3318"/>
    <cellStyle name="好_人员工资和公用经费_财力性转移支付2010年预算参考数" xfId="3319"/>
    <cellStyle name="千位_(人代会用)" xfId="3320"/>
    <cellStyle name="好_人员工资和公用经费2" xfId="3321"/>
    <cellStyle name="好_人员工资和公用经费2_财力性转移支付2010年预算参考数_（空表）2018年上半年报告附表" xfId="3322"/>
    <cellStyle name="好_县市旗测算20080508" xfId="3323"/>
    <cellStyle name="好_人员工资和公用经费3" xfId="3324"/>
    <cellStyle name="好_人员工资和公用经费3_（空表）2018年上半年报告附表" xfId="3325"/>
    <cellStyle name="好_山东省民生支出标准_（空表）2018年上半年报告附表" xfId="3326"/>
    <cellStyle name="好_山东省民生支出标准_财力性转移支付2010年预算参考数" xfId="3327"/>
    <cellStyle name="注释 2 4" xfId="3328"/>
    <cellStyle name="好_省电力2008年 工作表_2017年预算草案（债务）" xfId="3329"/>
    <cellStyle name="好_省电力2008年 工作表_2018年财政收支预算草案表格" xfId="3330"/>
    <cellStyle name="好_省电力2008年 工作表_收入汇总" xfId="3331"/>
    <cellStyle name="好_省级国有资本经营预算表_2018年财政收支预算草案表格" xfId="3332"/>
    <cellStyle name="好_省级基金收出" xfId="3333"/>
    <cellStyle name="好_省级明细 2" xfId="3334"/>
    <cellStyle name="好_省级明细_1.3日 2017年预算草案 - 副本_2018年财政收支预算草案表格" xfId="3335"/>
    <cellStyle name="好_省级明细_2.2017全省收入" xfId="3336"/>
    <cellStyle name="好_省级明细_2016-2017全省国资预算" xfId="3337"/>
    <cellStyle name="好_省级明细_2016-2017全省国资预算_2018年财政收支预算草案表格" xfId="3338"/>
    <cellStyle name="好_省级明细_2016年预算草案" xfId="3339"/>
    <cellStyle name="好_省级明细_2016年预算草案_2018年财政收支预算草案表格" xfId="3340"/>
    <cellStyle name="好_省级明细_2016年预算草案1.13_2017年预算草案（债务）" xfId="3341"/>
    <cellStyle name="好_县市旗测算-新科目（20080627）_不含人员经费系数_财力性转移支付2010年预算参考数" xfId="3342"/>
    <cellStyle name="好_重点民生支出需求测算表社保（农村低保）081112" xfId="3343"/>
    <cellStyle name="好_省级明细_2016年预算草案1.13_2018年财政收支预算草案表格" xfId="3344"/>
    <cellStyle name="好_省级明细_20171207-2018年预算草案" xfId="3345"/>
    <cellStyle name="好_省级明细_2017年预算草案（债务）" xfId="3346"/>
    <cellStyle name="好_省级明细_2017年预算草案1.4" xfId="3347"/>
    <cellStyle name="好_省级明细_2017年预算草案1.4_2018年财政收支预算草案表格" xfId="3348"/>
    <cellStyle name="好_省级明细_3.2017全省支出" xfId="3349"/>
    <cellStyle name="好_省级明细_Book1_2018年财政收支预算草案表格" xfId="3350"/>
    <cellStyle name="好_省级明细_Book3_2018年财政收支预算草案表格" xfId="3351"/>
    <cellStyle name="好_省级明细_Xl0000068_基金汇总" xfId="3352"/>
    <cellStyle name="好_省级明细_Xl0000071" xfId="3353"/>
    <cellStyle name="好_省级明细_Xl0000071_支出汇总" xfId="3354"/>
    <cellStyle name="好_省级明细_表六七" xfId="3355"/>
    <cellStyle name="好_省级明细_表六七_2018年财政收支预算草案表格" xfId="3356"/>
    <cellStyle name="好_省级明细_代编全省支出预算修改 2" xfId="3357"/>
    <cellStyle name="好_省级明细_代编全省支出预算修改_2018年财政收支预算草案表格" xfId="3358"/>
    <cellStyle name="好_省级明细_代编全省支出预算修改_基金汇总" xfId="3359"/>
    <cellStyle name="好_省级明细_代编全省支出预算修改_支出汇总" xfId="3360"/>
    <cellStyle name="好_省级明细_冬梅3_2018年财政收支预算草案表格" xfId="3361"/>
    <cellStyle name="好_县区合并测算20080423(按照各省比重）_财力性转移支付2010年预算参考数" xfId="3362"/>
    <cellStyle name="好_省级明细_冬梅3_基金汇总" xfId="3363"/>
    <cellStyle name="好_省级明细_冬梅3_支出汇总" xfId="3364"/>
    <cellStyle name="好_省级明细_复件 表19（梁蕊发）" xfId="3365"/>
    <cellStyle name="千分位_ 白土" xfId="3366"/>
    <cellStyle name="好_省级明细_复件 表19（梁蕊发）_2018年财政收支预算草案表格" xfId="3367"/>
    <cellStyle name="好_省级明细_副本最新" xfId="3368"/>
    <cellStyle name="适中_（空表）20180121-2018年预算草案(1)" xfId="3369"/>
    <cellStyle name="好_省级明细_副本最新_2017年预算草案（债务）" xfId="3370"/>
    <cellStyle name="好_省级明细_副本最新_基金汇总" xfId="3371"/>
    <cellStyle name="好_省级明细_基金表" xfId="3372"/>
    <cellStyle name="好_省级明细_基金表_2018年财政收支预算草案表格" xfId="3373"/>
    <cellStyle name="好_省级明细_基金最新" xfId="3374"/>
    <cellStyle name="好_省级明细_基金最新 2" xfId="3375"/>
    <cellStyle name="好_省级明细_基金最新_2017年预算草案（债务）" xfId="3376"/>
    <cellStyle name="好_省级明细_基金最新_2018年财政收支预算草案表格" xfId="3377"/>
    <cellStyle name="好_卫生(按照总人口测算）—20080416_不含人员经费系数_（空表）2018年上半年报告附表" xfId="3378"/>
    <cellStyle name="好_省级明细_基金最新_基金汇总" xfId="3379"/>
    <cellStyle name="好_省级明细_基金最新_收入汇总" xfId="3380"/>
    <cellStyle name="好_省级明细_基金最新_支出汇总" xfId="3381"/>
    <cellStyle name="好_省级明细_梁蕊要预算局报人大2017年预算草案" xfId="3382"/>
    <cellStyle name="好_省级明细_梁蕊要预算局报人大2017年预算草案_2018年财政收支预算草案表格" xfId="3383"/>
    <cellStyle name="好_省级明细_全省收入代编最新" xfId="3384"/>
    <cellStyle name="好_省级明细_全省收入代编最新_收入汇总" xfId="3385"/>
    <cellStyle name="好_省级明细_全省收入代编最新_支出汇总" xfId="3386"/>
    <cellStyle name="好_省级明细_全省预算代编_基金汇总" xfId="3387"/>
    <cellStyle name="好_省级明细_全省预算代编_收入汇总" xfId="3388"/>
    <cellStyle name="好_省级明细_政府性基金人大会表格1稿" xfId="3389"/>
    <cellStyle name="好_省级明细_政府性基金人大会表格1稿 2" xfId="3390"/>
    <cellStyle name="好_省级明细_政府性基金人大会表格1稿_2017年预算草案（债务）" xfId="3391"/>
    <cellStyle name="好_省级明细_政府性基金人大会表格1稿_2018年财政收支预算草案表格" xfId="3392"/>
    <cellStyle name="输入_（空表）20180121-2018年预算草案(1)" xfId="3393"/>
    <cellStyle name="好_省级明细_政府性基金人大会表格1稿_收入汇总" xfId="3394"/>
    <cellStyle name="好_省级明细_政府性基金人大会表格1稿_支出汇总" xfId="3395"/>
    <cellStyle name="好_省级收入" xfId="3396"/>
    <cellStyle name="好_省级收入_1" xfId="3397"/>
    <cellStyle name="好_省级支出" xfId="3398"/>
    <cellStyle name="好_省属监狱人员级别表(驻外)" xfId="3399"/>
    <cellStyle name="好_省属监狱人员级别表(驻外)_收入汇总" xfId="3400"/>
    <cellStyle name="好_市辖区测算20080510" xfId="3401"/>
    <cellStyle name="好_市辖区测算20080510_（空表）2018年上半年报告附表" xfId="3402"/>
    <cellStyle name="好_市辖区测算20080510_不含人员经费系数" xfId="3403"/>
    <cellStyle name="好_市辖区测算20080510_不含人员经费系数_财力性转移支付2010年预算参考数_（空表）2018年上半年报告附表" xfId="3404"/>
    <cellStyle name="好_市辖区测算20080510_财力性转移支付2010年预算参考数" xfId="3405"/>
    <cellStyle name="好_市辖区测算20080510_民生政策最低支出需求_（空表）2018年上半年报告附表" xfId="3406"/>
    <cellStyle name="好_市辖区测算20080510_民生政策最低支出需求_财力性转移支付2010年预算参考数_（空表）2018年上半年报告附表" xfId="3407"/>
    <cellStyle name="好_市辖区测算20080510_县市旗测算-新科目（含人口规模效应）" xfId="3408"/>
    <cellStyle name="好_市辖区测算20080510_县市旗测算-新科目（含人口规模效应）_（空表）2018年上半年报告附表" xfId="3409"/>
    <cellStyle name="好_市辖区测算20080510_县市旗测算-新科目（含人口规模效应）_财力性转移支付2010年预算参考数" xfId="3410"/>
    <cellStyle name="好_市辖区测算20080510_县市旗测算-新科目（含人口规模效应）_财力性转移支付2010年预算参考数_（空表）2018年上半年报告附表" xfId="3411"/>
    <cellStyle name="好_市辖区测算-新科目（20080626）" xfId="3412"/>
    <cellStyle name="好_市辖区测算-新科目（20080626）_不含人员经费系数_财力性转移支付2010年预算参考数" xfId="3413"/>
    <cellStyle name="好_市辖区测算-新科目（20080626）_财力性转移支付2010年预算参考数" xfId="3414"/>
    <cellStyle name="好_市辖区测算-新科目（20080626）_财力性转移支付2010年预算参考数_（空表）2018年上半年报告附表" xfId="3415"/>
    <cellStyle name="好_市辖区测算-新科目（20080626）_民生政策最低支出需求_财力性转移支付2010年预算参考数" xfId="3416"/>
    <cellStyle name="好_市辖区测算-新科目（20080626）_县市旗测算-新科目（含人口规模效应）" xfId="3417"/>
    <cellStyle name="好_收入汇总" xfId="3418"/>
    <cellStyle name="强调文字颜色 2 2_（空表）2018年上半年报告附表" xfId="3419"/>
    <cellStyle name="好_同德_（空表）2018年上半年报告附表" xfId="3420"/>
    <cellStyle name="好_危改资金测算_财力性转移支付2010年预算参考数" xfId="3421"/>
    <cellStyle name="好_危改资金测算_财力性转移支付2010年预算参考数_（空表）2018年上半年报告附表" xfId="3422"/>
    <cellStyle name="好_卫生(按照总人口测算）—20080416" xfId="3423"/>
    <cellStyle name="好_卫生(按照总人口测算）—20080416_不含人员经费系数_财力性转移支付2010年预算参考数" xfId="3424"/>
    <cellStyle name="好_卫生(按照总人口测算）—20080416_不含人员经费系数_财力性转移支付2010年预算参考数_（空表）2018年上半年报告附表" xfId="3425"/>
    <cellStyle name="着色 4" xfId="3426"/>
    <cellStyle name="好_卫生(按照总人口测算）—20080416_财力性转移支付2010年预算参考数" xfId="3427"/>
    <cellStyle name="好_卫生(按照总人口测算）—20080416_财力性转移支付2010年预算参考数_（空表）2018年上半年报告附表" xfId="3428"/>
    <cellStyle name="解释性文本 3" xfId="3429"/>
    <cellStyle name="好_卫生(按照总人口测算）—20080416_民生政策最低支出需求_（空表）2018年上半年报告附表" xfId="3430"/>
    <cellStyle name="好_卫生(按照总人口测算）—20080416_民生政策最低支出需求_财力性转移支付2010年预算参考数_（空表）2018年上半年报告附表" xfId="3431"/>
    <cellStyle name="输出 2" xfId="3432"/>
    <cellStyle name="好_卫生(按照总人口测算）—20080416_县市旗测算-新科目（含人口规模效应）_财力性转移支付2010年预算参考数" xfId="3433"/>
    <cellStyle name="好_卫生部门" xfId="3434"/>
    <cellStyle name="好_文体广播部门" xfId="3435"/>
    <cellStyle name="好_文体广播部门_（空表）2018年上半年报告附表" xfId="3436"/>
    <cellStyle name="好_文体广播事业(按照总人口测算）—20080416_不含人员经费系数" xfId="3437"/>
    <cellStyle name="好_文体广播事业(按照总人口测算）—20080416_不含人员经费系数_财力性转移支付2010年预算参考数" xfId="3438"/>
    <cellStyle name="好_文体广播事业(按照总人口测算）—20080416_财力性转移支付2010年预算参考数" xfId="3439"/>
    <cellStyle name="好_文体广播事业(按照总人口测算）—20080416_民生政策最低支出需求" xfId="3440"/>
    <cellStyle name="好_文体广播事业(按照总人口测算）—20080416_民生政策最低支出需求_财力性转移支付2010年预算参考数" xfId="3441"/>
    <cellStyle name="好_文体广播事业(按照总人口测算）—20080416_县市旗测算-新科目（含人口规模效应）_财力性转移支付2010年预算参考数" xfId="3442"/>
    <cellStyle name="好_文体广播事业(按照总人口测算）—20080416_县市旗测算-新科目（含人口规模效应）_财力性转移支付2010年预算参考数_（空表）2018年上半年报告附表" xfId="3443"/>
    <cellStyle name="好_下文（表）_（空表）2018年上半年报告附表" xfId="3444"/>
    <cellStyle name="好_下文_（空表）2018年上半年报告附表" xfId="3445"/>
    <cellStyle name="好_县区合并测算20080421" xfId="3446"/>
    <cellStyle name="好_县区合并测算20080421_不含人员经费系数_财力性转移支付2010年预算参考数_（空表）2018年上半年报告附表" xfId="3447"/>
    <cellStyle name="输出 2 3" xfId="3448"/>
    <cellStyle name="好_县区合并测算20080421_民生政策最低支出需求_（空表）2018年上半年报告附表" xfId="3449"/>
    <cellStyle name="好_县区合并测算20080421_民生政策最低支出需求_财力性转移支付2010年预算参考数" xfId="3450"/>
    <cellStyle name="好_县区合并测算20080421_县市旗测算-新科目（含人口规模效应）" xfId="3451"/>
    <cellStyle name="汇总 3" xfId="3452"/>
    <cellStyle name="好_县区合并测算20080421_县市旗测算-新科目（含人口规模效应）_（空表）2018年上半年报告附表" xfId="3453"/>
    <cellStyle name="好_县区合并测算20080421_县市旗测算-新科目（含人口规模效应）_财力性转移支付2010年预算参考数" xfId="3454"/>
    <cellStyle name="好_县区合并测算20080423(按照各省比重）_（空表）2018年上半年报告附表" xfId="3455"/>
    <cellStyle name="好_县区合并测算20080423(按照各省比重）_不含人员经费系数_财力性转移支付2010年预算参考数" xfId="3456"/>
    <cellStyle name="好_县区合并测算20080423(按照各省比重）_不含人员经费系数_财力性转移支付2010年预算参考数_（空表）2018年上半年报告附表" xfId="3457"/>
    <cellStyle name="好_县区合并测算20080423(按照各省比重）_财力性转移支付2010年预算参考数_（空表）2018年上半年报告附表" xfId="3458"/>
    <cellStyle name="好_县区合并测算20080423(按照各省比重）_民生政策最低支出需求_财力性转移支付2010年预算参考数" xfId="3459"/>
    <cellStyle name="好_县区合并测算20080423(按照各省比重）_县市旗测算-新科目（含人口规模效应）" xfId="3460"/>
    <cellStyle name="好_县区合并测算20080423(按照各省比重）_县市旗测算-新科目（含人口规模效应）_（空表）2018年上半年报告附表" xfId="3461"/>
    <cellStyle name="好_县区合并测算20080423(按照各省比重）_县市旗测算-新科目（含人口规模效应）_财力性转移支付2010年预算参考数" xfId="3462"/>
    <cellStyle name="好_县区合并测算20080423(按照各省比重）_县市旗测算-新科目（含人口规模效应）_财力性转移支付2010年预算参考数_（空表）2018年上半年报告附表" xfId="3463"/>
    <cellStyle name="好_县市旗测算20080508_（空表）2018年上半年报告附表" xfId="3464"/>
    <cellStyle name="好_县市旗测算20080508_财力性转移支付2010年预算参考数" xfId="3465"/>
    <cellStyle name="好_县市旗测算20080508_民生政策最低支出需求" xfId="3466"/>
    <cellStyle name="好_县市旗测算20080508_民生政策最低支出需求_财力性转移支付2010年预算参考数" xfId="3467"/>
    <cellStyle name="好_县市旗测算20080508_民生政策最低支出需求_财力性转移支付2010年预算参考数_（空表）2018年上半年报告附表" xfId="3468"/>
    <cellStyle name="好_县市旗测算20080508_县市旗测算-新科目（含人口规模效应）" xfId="3469"/>
    <cellStyle name="普通" xfId="3470"/>
    <cellStyle name="好_县市旗测算20080508_县市旗测算-新科目（含人口规模效应）_（空表）2018年上半年报告附表" xfId="3471"/>
    <cellStyle name="好_县市旗测算20080508_县市旗测算-新科目（含人口规模效应）_财力性转移支付2010年预算参考数" xfId="3472"/>
    <cellStyle name="好_县市旗测算-新科目（20080626）" xfId="3473"/>
    <cellStyle name="好_县市旗测算-新科目（20080626）_（空表）2018年上半年报告附表" xfId="3474"/>
    <cellStyle name="好_县市旗测算-新科目（20080626）_不含人员经费系数" xfId="3475"/>
    <cellStyle name="好_县市旗测算-新科目（20080626）_不含人员经费系数_（空表）2018年上半年报告附表" xfId="3476"/>
    <cellStyle name="好_县市旗测算-新科目（20080626）_不含人员经费系数_财力性转移支付2010年预算参考数" xfId="3477"/>
    <cellStyle name="好_县市旗测算-新科目（20080626）_不含人员经费系数_财力性转移支付2010年预算参考数_（空表）2018年上半年报告附表" xfId="3478"/>
    <cellStyle name="好_县市旗测算-新科目（20080626）_财力性转移支付2010年预算参考数" xfId="3479"/>
    <cellStyle name="好_县市旗测算-新科目（20080626）_财力性转移支付2010年预算参考数_（空表）2018年上半年报告附表" xfId="3480"/>
    <cellStyle name="好_县市旗测算-新科目（20080626）_民生政策最低支出需求_（空表）2018年上半年报告附表" xfId="3481"/>
    <cellStyle name="好_县市旗测算-新科目（20080626）_民生政策最低支出需求_财力性转移支付2010年预算参考数_（空表）2018年上半年报告附表" xfId="3482"/>
    <cellStyle name="好_县市旗测算-新科目（20080627）" xfId="3483"/>
    <cellStyle name="好_县市旗测算-新科目（20080627）_（空表）2018年上半年报告附表" xfId="3484"/>
    <cellStyle name="好_县市旗测算-新科目（20080627）_不含人员经费系数" xfId="3485"/>
    <cellStyle name="好_县市旗测算-新科目（20080627）_不含人员经费系数_（空表）2018年上半年报告附表" xfId="3486"/>
    <cellStyle name="好_县市旗测算-新科目（20080627）_不含人员经费系数_财力性转移支付2010年预算参考数_（空表）2018年上半年报告附表" xfId="3487"/>
    <cellStyle name="好_重点民生支出需求测算表社保（农村低保）081112_（空表）2018年上半年报告附表" xfId="3488"/>
    <cellStyle name="好_县市旗测算-新科目（20080627）_民生政策最低支出需求_财力性转移支付2010年预算参考数_（空表）2018年上半年报告附表" xfId="3489"/>
    <cellStyle name="好_县市旗测算-新科目（20080627）_县市旗测算-新科目（含人口规模效应）" xfId="3490"/>
    <cellStyle name="好_一般预算支出口径剔除表_财力性转移支付2010年预算参考数" xfId="3491"/>
    <cellStyle name="好_云南 缺口县区测算(地方填报)_（空表）2018年上半年报告附表" xfId="3492"/>
    <cellStyle name="好_云南 缺口县区测算(地方填报)_财力性转移支付2010年预算参考数" xfId="3493"/>
    <cellStyle name="好_云南 缺口县区测算(地方填报)_财力性转移支付2010年预算参考数_（空表）2018年上半年报告附表" xfId="3494"/>
    <cellStyle name="好_云南省2008年转移支付测算——州市本级考核部分及政策性测算_（空表）2018年上半年报告附表" xfId="3495"/>
    <cellStyle name="好_云南省2008年转移支付测算——州市本级考核部分及政策性测算_财力性转移支付2010年预算参考数" xfId="3496"/>
    <cellStyle name="好_云南省2008年转移支付测算——州市本级考核部分及政策性测算_财力性转移支付2010年预算参考数_（空表）2018年上半年报告附表" xfId="3497"/>
    <cellStyle name="好_支出汇总" xfId="3498"/>
    <cellStyle name="好_转移支付" xfId="3499"/>
    <cellStyle name="好_自行调整差异系数顺序" xfId="3500"/>
    <cellStyle name="好_自行调整差异系数顺序_（空表）2018年上半年报告附表" xfId="3501"/>
    <cellStyle name="好_自行调整差异系数顺序_财力性转移支付2010年预算参考数" xfId="3502"/>
    <cellStyle name="好_自行调整差异系数顺序_财力性转移支付2010年预算参考数_（空表）2018年上半年报告附表" xfId="3503"/>
    <cellStyle name="好_总人口" xfId="3504"/>
    <cellStyle name="好_总人口_（空表）2018年上半年报告附表" xfId="3505"/>
    <cellStyle name="好_总人口_财力性转移支付2010年预算参考数_（空表）2018年上半年报告附表" xfId="3506"/>
    <cellStyle name="后继超链接" xfId="3507"/>
    <cellStyle name="汇总 2" xfId="3508"/>
    <cellStyle name="汇总 2 3" xfId="3509"/>
    <cellStyle name="汇总 2 4" xfId="3510"/>
    <cellStyle name="汇总 2_（空表）2018年上半年报告附表" xfId="3511"/>
    <cellStyle name="汇总 3 2" xfId="3512"/>
    <cellStyle name="汇总 3_1.3日 2017年预算草案 - 副本" xfId="3513"/>
    <cellStyle name="汇总 4" xfId="3514"/>
    <cellStyle name="货" xfId="3515"/>
    <cellStyle name="计算 2 3" xfId="3516"/>
    <cellStyle name="计算 2 4" xfId="3517"/>
    <cellStyle name="计算 3_1.3日 2017年预算草案 - 副本" xfId="3518"/>
    <cellStyle name="检查单元格 2 4" xfId="3519"/>
    <cellStyle name="强调文字颜色 3_（空表）20180121-2018年预算草案(1)" xfId="3520"/>
    <cellStyle name="检查单元格 2_（空表）2018年上半年报告附表" xfId="3521"/>
    <cellStyle name="千" xfId="3522"/>
    <cellStyle name="检查单元格 3" xfId="3523"/>
    <cellStyle name="检查单元格_（空表）20180121-2018年预算草案(1)" xfId="3524"/>
    <cellStyle name="解释性文本 2 2" xfId="3525"/>
    <cellStyle name="链接单元格 2 3" xfId="3526"/>
    <cellStyle name="链接单元格 2_（空表）2018年上半年报告附表" xfId="3527"/>
    <cellStyle name="链接单元格_（空表）20180121-2018年预算草案(1)" xfId="3528"/>
    <cellStyle name="霓付 [0]_ +Foil &amp; -FOIL &amp; PAPER" xfId="3529"/>
    <cellStyle name="霓付_ +Foil &amp; -FOIL &amp; PAPER" xfId="3530"/>
    <cellStyle name="千_NJ09-05" xfId="3531"/>
    <cellStyle name="千_NJ17-06" xfId="3532"/>
    <cellStyle name="千_NJ17-24" xfId="3533"/>
    <cellStyle name="千_NJ17-26" xfId="3534"/>
    <cellStyle name="千_NJ18-15" xfId="3535"/>
    <cellStyle name="千位[0]" xfId="3536"/>
    <cellStyle name="千位分隔 2" xfId="3537"/>
    <cellStyle name="千位分隔 2 2" xfId="3538"/>
    <cellStyle name="千位分季_新建 Microsoft Excel 工作表" xfId="3539"/>
    <cellStyle name="强调 1" xfId="3540"/>
    <cellStyle name="强调 2" xfId="3541"/>
    <cellStyle name="强调文字颜色 1 2 3" xfId="3542"/>
    <cellStyle name="强调文字颜色 1 2 4" xfId="3543"/>
    <cellStyle name="强调文字颜色 1 2_（空表）2018年上半年报告附表" xfId="3544"/>
    <cellStyle name="强调文字颜色 1 3" xfId="3545"/>
    <cellStyle name="强调文字颜色 1 3 2" xfId="3546"/>
    <cellStyle name="强调文字颜色 2 2" xfId="3547"/>
    <cellStyle name="强调文字颜色 2 3_2018年财政收支预算草案表格" xfId="3548"/>
    <cellStyle name="强调文字颜色 2_（空表）20180121-2018年预算草案(1)" xfId="3549"/>
    <cellStyle name="强调文字颜色 3 2" xfId="3550"/>
    <cellStyle name="强调文字颜色 4 2 4" xfId="3551"/>
    <cellStyle name="强调文字颜色 4 4" xfId="3552"/>
    <cellStyle name="强调文字颜色 4_（空表）20180121-2018年预算草案(1)" xfId="3553"/>
    <cellStyle name="强调文字颜色 5 2 4" xfId="3554"/>
    <cellStyle name="强调文字颜色 5_（空表）20180121-2018年预算草案(1)" xfId="3555"/>
    <cellStyle name="强调文字颜色 6 2 2" xfId="3556"/>
    <cellStyle name="强调文字颜色 6 2 3" xfId="3557"/>
    <cellStyle name="强调文字颜色 6 2 4" xfId="3558"/>
    <cellStyle name="强调文字颜色 6 3" xfId="3559"/>
    <cellStyle name="强调文字颜色 6 3_2018年财政收支预算草案表格" xfId="3560"/>
    <cellStyle name="强调文字颜色 6_（空表）20180121-2018年预算草案(1)" xfId="3561"/>
    <cellStyle name="适中 2 2" xfId="3562"/>
    <cellStyle name="适中 2 4" xfId="3563"/>
    <cellStyle name="适中 3" xfId="3564"/>
    <cellStyle name="适中 3 2" xfId="3565"/>
    <cellStyle name="适中 3_2018年财政收支预算草案表格" xfId="3566"/>
    <cellStyle name="输出 3_1.3日 2017年预算草案 - 副本" xfId="3567"/>
    <cellStyle name="输出 4" xfId="3568"/>
    <cellStyle name="输出_（空表）20180121-2018年预算草案(1)" xfId="3569"/>
    <cellStyle name="输入 2 3" xfId="3570"/>
    <cellStyle name="输入 2_1.3日 2017年预算草案 - 副本" xfId="3571"/>
    <cellStyle name="输入 3" xfId="3572"/>
    <cellStyle name="输入 3 2" xfId="3573"/>
    <cellStyle name="输入 3_1.3日 2017年预算草案 - 副本" xfId="3574"/>
    <cellStyle name="数字" xfId="3575"/>
    <cellStyle name="未定义" xfId="3576"/>
    <cellStyle name="小数" xfId="3577"/>
    <cellStyle name="样式 1" xfId="3578"/>
    <cellStyle name="着色 5" xfId="3579"/>
    <cellStyle name="着色 6" xfId="3580"/>
    <cellStyle name="注释 2 2" xfId="3581"/>
    <cellStyle name="注释 3" xfId="3582"/>
    <cellStyle name="注释 3_1.3日 2017年预算草案 - 副本" xfId="3583"/>
    <cellStyle name="콤마_BOILER-CO1" xfId="3584"/>
    <cellStyle name="표준_0N-HANDLING " xfId="3585"/>
    <cellStyle name="常规 83" xfId="3586"/>
    <cellStyle name="常规 79" xfId="3587"/>
    <cellStyle name="常规 84" xfId="3588"/>
    <cellStyle name="常规 99" xfId="3589"/>
  </cellStyles>
  <tableStyles count="0" defaultTableStyle="TableStyleMedium2" defaultPivotStyle="PivotStyleLight16"/>
  <colors>
    <mruColors>
      <color rgb="009999FF"/>
      <color rgb="00FFFFFF"/>
      <color rgb="00FFFF99"/>
      <color rgb="0099CC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28.xml"/><Relationship Id="rId45" Type="http://schemas.openxmlformats.org/officeDocument/2006/relationships/externalLink" Target="externalLinks/externalLink27.xml"/><Relationship Id="rId44" Type="http://schemas.openxmlformats.org/officeDocument/2006/relationships/externalLink" Target="externalLinks/externalLink26.xml"/><Relationship Id="rId43" Type="http://schemas.openxmlformats.org/officeDocument/2006/relationships/externalLink" Target="externalLinks/externalLink25.xml"/><Relationship Id="rId42" Type="http://schemas.openxmlformats.org/officeDocument/2006/relationships/externalLink" Target="externalLinks/externalLink24.xml"/><Relationship Id="rId41" Type="http://schemas.openxmlformats.org/officeDocument/2006/relationships/externalLink" Target="externalLinks/externalLink23.xml"/><Relationship Id="rId40" Type="http://schemas.openxmlformats.org/officeDocument/2006/relationships/externalLink" Target="externalLinks/externalLink22.xml"/><Relationship Id="rId4" Type="http://schemas.openxmlformats.org/officeDocument/2006/relationships/worksheet" Target="worksheets/sheet4.xml"/><Relationship Id="rId39" Type="http://schemas.openxmlformats.org/officeDocument/2006/relationships/externalLink" Target="externalLinks/externalLink21.xml"/><Relationship Id="rId38" Type="http://schemas.openxmlformats.org/officeDocument/2006/relationships/externalLink" Target="externalLinks/externalLink20.xml"/><Relationship Id="rId37" Type="http://schemas.openxmlformats.org/officeDocument/2006/relationships/externalLink" Target="externalLinks/externalLink19.xml"/><Relationship Id="rId36" Type="http://schemas.openxmlformats.org/officeDocument/2006/relationships/externalLink" Target="externalLinks/externalLink18.xml"/><Relationship Id="rId35" Type="http://schemas.openxmlformats.org/officeDocument/2006/relationships/externalLink" Target="externalLinks/externalLink17.xml"/><Relationship Id="rId34" Type="http://schemas.openxmlformats.org/officeDocument/2006/relationships/externalLink" Target="externalLinks/externalLink16.xml"/><Relationship Id="rId33" Type="http://schemas.openxmlformats.org/officeDocument/2006/relationships/externalLink" Target="externalLinks/externalLink15.xml"/><Relationship Id="rId32" Type="http://schemas.openxmlformats.org/officeDocument/2006/relationships/externalLink" Target="externalLinks/externalLink14.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My%20Documents\2010&#24180;&#39044;&#31639;\&#21381;&#21153;&#20250;\&#19978;&#20250;&#26448;&#26009;\&#38468;&#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ook5"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udget-server\&#39044;&#31639;&#21496;\&#22320;&#26041;&#20108;&#22788;\&#36130;&#25919;&#20307;&#21046;&#25968;&#25454;\94-99&#21508;&#24180;&#24230;&#25910;&#36153;&#12289;&#32602;&#27809;&#12289;&#19987;&#39033;&#25910;&#2083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MARKET\2000Project\National%20Flood%20Warning\&#39547;&#39532;&#24215;\&#36164;&#23457;\WINDOWS\TEMP\MP-9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20%20&#36816;&#36755;&#20844;&#214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018&#24180;&#37325;&#35201;&#26448;&#26009;\2018&#24180;&#21322;&#24180;&#20154;&#22823;&#25253;&#21578;\&#29579;&#21381;&#38271;&#25253;&#21578;\&#30456;&#20851;&#36164;&#26009;\&#27827;&#21335;&#20154;&#22823;&#23457;&#35745;&#26448;&#26009;\&#20154;&#22823;&#23457;&#35745;&#38468;&#20214;\2011&#25253;&#20154;&#22823;&#39044;&#31639;&#25253;&#21578;&#12289;&#39044;&#31639;&#33609;&#26696;\2011&#24180;&#36130;&#25919;&#25910;&#25903;&#39044;&#31639;&#33609;&#26696;&#21450;&#32534;&#21046;&#35828;&#26126;\My%20Documents\2010&#24180;&#39044;&#31639;\&#21381;&#21153;&#20250;\&#19978;&#20250;&#26448;&#26009;\&#38468;&#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Documents%20and%20Settings\Administrator\Local%20Settings\Temporary%20Internet%20Files\Content.IE5\OFDDONDD\&#30456;&#20851;&#36164;&#26009;\&#27827;&#21335;&#20154;&#22823;&#23457;&#35745;&#26448;&#26009;\&#20154;&#22823;&#23457;&#35745;&#38468;&#20214;\2011&#25253;&#20154;&#22823;&#39044;&#31639;&#25253;&#21578;&#12289;&#39044;&#31639;&#33609;&#26696;\2011&#24180;&#36130;&#25919;&#25910;&#25903;&#39044;&#31639;&#33609;&#26696;&#21450;&#32534;&#21046;&#35828;&#26126;\My%20Documents\2010&#24180;&#39044;&#31639;\&#21381;&#21153;&#20250;\&#19978;&#20250;&#26448;&#26009;\&#38468;&#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018&#24180;&#37325;&#35201;&#26448;&#26009;\2018&#24180;&#21322;&#24180;&#20154;&#22823;&#25253;&#21578;\&#29579;&#21381;&#38271;&#25253;&#21578;\&#30456;&#20851;&#36164;&#26009;\&#27827;&#21335;&#20154;&#22823;&#23457;&#35745;&#26448;&#26009;\&#20154;&#22823;&#23457;&#35745;&#38468;&#20214;\2011&#25253;&#20154;&#22823;&#39044;&#31639;&#25253;&#21578;&#12289;&#39044;&#31639;&#33609;&#26696;\2011&#24180;&#36130;&#25919;&#25910;&#25903;&#39044;&#31639;&#33609;&#26696;&#21450;&#32534;&#21046;&#35828;&#26126;\ys\2007\&#20154;&#20195;&#20250;\&#37096;&#38376;&#39044;&#3163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22320;&#26041;&#19968;&#22788;\&#26757;&#32418;&#27704;\2000&#24180;&#20915;&#31639;\&#39044;&#31639;&#20869;\&#25286;&#20998;&#24037;&#20316;&#34920;\Book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018&#24180;&#37325;&#35201;&#26448;&#26009;\2018&#24180;&#21322;&#24180;&#20154;&#22823;&#25253;&#21578;\&#29579;&#21381;&#38271;&#25253;&#21578;\&#26700;&#38754;&#25991;&#20214;\&#25552;&#21069;&#36890;&#30693;2011&#24180;&#36716;&#31227;&#25903;&#20184;\2010&#24180;&#39044;&#35745;&#25968;%20&#65288;&#35947;&#36130;&#39044;2010%2025&#21495;&#65289;\&#36130;&#25919;&#20379;&#20859;&#20154;&#21592;&#20449;&#24687;&#34920;\&#25945;&#32946;\&#27896;&#27700;&#22235;&#2001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Documents%20and%20Settings\Administrator\Local%20Settings\Temporary%20Internet%20Files\Content.IE5\OFDDONDD\&#26700;&#38754;&#25991;&#20214;\&#25552;&#21069;&#36890;&#30693;2011&#24180;&#36716;&#31227;&#25903;&#20184;\2010&#24180;&#39044;&#35745;&#25968;%20&#65288;&#35947;&#36130;&#39044;2010%2025&#21495;&#65289;\&#36130;&#25919;&#20379;&#20859;&#20154;&#21592;&#20449;&#24687;&#34920;\&#25945;&#32946;\&#27896;&#27700;&#22235;&#2001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018&#24180;&#37325;&#35201;&#26448;&#26009;\2018&#24180;&#21322;&#24180;&#20154;&#22823;&#25253;&#21578;\&#29579;&#21381;&#38271;&#25253;&#21578;\Documents%20and%20Settings\lduser\&#26700;&#38754;\&#22522;&#26412;&#36130;&#21147;&#20445;&#38556;&#26426;&#21046;\2009&#24180;&#22522;&#26412;&#36130;&#21147;&#20445;&#38556;&#26426;&#21046;&#26368;&#21518;&#21457;&#25991;&#29256;&#26412;\&#26368;&#32456;&#34920;081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32769;&#25991;&#20214;\2019&#24180;&#24635;&#20915;&#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Documents%20and%20Settings\Administrator\Local%20Settings\Temporary%20Internet%20Files\Content.IE5\OFDDONDD\&#30456;&#20851;&#36164;&#26009;\&#27827;&#21335;&#20154;&#22823;&#23457;&#35745;&#26448;&#26009;\&#20154;&#22823;&#23457;&#35745;&#38468;&#20214;\2011&#25253;&#20154;&#22823;&#39044;&#31639;&#25253;&#21578;&#12289;&#39044;&#31639;&#33609;&#26696;\2011&#24180;&#36130;&#25919;&#25910;&#25903;&#39044;&#31639;&#33609;&#26696;&#21450;&#32534;&#21046;&#35828;&#26126;\ys\2007\&#20154;&#20195;&#20250;\&#37096;&#38376;&#39044;&#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ys\2007\&#20154;&#20195;&#20250;\&#37096;&#38376;&#39044;&#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1382;&#21490;&#36164;&#26009;\&#27827;&#21335;&#24180;&#37492;\2007\2007&#24180;&#37492;\&#32534;&#36753;&#37096;\&#27827;&#21335;&#32479;&#35745;&#24180;&#37492;\2005\&#19987;&#19994;&#33609;&#34920;\&#20225;&#35843;&#38431;\05-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Documents%20and%20Settings\Administrator\Local%20Settings\Temporary%20Internet%20Files\Content.IE5\OFDDONDD\Documents%20and%20Settings\lduser\&#26700;&#38754;\&#22522;&#26412;&#36130;&#21147;&#20445;&#38556;&#26426;&#21046;\2009&#24180;&#22522;&#26412;&#36130;&#21147;&#20445;&#38556;&#26426;&#21046;&#26368;&#21518;&#21457;&#25991;&#29256;&#26412;\&#26368;&#32456;&#34920;08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2018&#24180;&#37325;&#35201;&#26448;&#26009;\2018&#24180;&#21322;&#24180;&#20154;&#22823;&#25253;&#21578;\&#29579;&#21381;&#38271;&#25253;&#21578;\My%20Documents\&#36716;&#31227;&#25903;&#20184;\2009\Documents%20and%20Settings\lp\&#26700;&#38754;\&#21021;&#27493;&#27979;&#31639;&#32467;&#26524;\&#24503;&#24030;&#21150;\&#25910;&#20837;&#36136;&#37327;&#25913;&#21892;\&#19968;&#33324;&#39044;&#31639;&#25910;&#20837;&#21344;GDP&#24773;&#20917;&#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7096;&#38376;&#20915;&#31639;&#21450;&#36130;&#21153;&#25253;&#21578;&#20844;&#24320;\2019&#24180;&#20915;&#31639;&#20844;&#24320;&#26368;&#32456;&#23450;&#31295;\Documents%20and%20Settings\Administrator\Local%20Settings\Temporary%20Internet%20Files\Content.IE5\OFDDONDD\My%20Documents\&#36716;&#31227;&#25903;&#20184;\2009\Documents%20and%20Settings\lp\&#26700;&#38754;\&#21021;&#27493;&#27979;&#31639;&#32467;&#26524;\&#24503;&#24030;&#21150;\&#25910;&#20837;&#36136;&#37327;&#25913;&#21892;\&#19968;&#33324;&#39044;&#31639;&#25910;&#20837;&#21344;GDP&#24773;&#2091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RE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b1"/>
      <sheetName val="Sheet2"/>
      <sheetName val="Sheet3"/>
      <sheetName val="Define"/>
      <sheetName val="Chart1"/>
      <sheetName val="收入支出情况分析"/>
      <sheetName val="类别"/>
      <sheetName val="人均财力类别变化（供养人口）"/>
      <sheetName val="人均财力类别变化（总人口）"/>
      <sheetName val="分地区人均财力(供养)"/>
      <sheetName val="分地区人均财力(总人口)"/>
      <sheetName val="目录"/>
      <sheetName val="两个比重图"/>
      <sheetName val="两个比重代表"/>
      <sheetName val="东中西转移支付图"/>
      <sheetName val="2003年东中西转移支付饼图"/>
      <sheetName val="东中西转移支付"/>
      <sheetName val="中央与地方分享财政收入"/>
      <sheetName val="部分省份地方留成比例"/>
      <sheetName val="地方收支占GDP比重"/>
      <sheetName val="人均财力差异系数"/>
      <sheetName val="中央集中增量情况"/>
      <sheetName val="中央集中增量增长率"/>
      <sheetName val="2003年集中增量饼图"/>
      <sheetName val="集中两税增量情况"/>
      <sheetName val="出口退税地方负担情况"/>
      <sheetName val="转移支付结构表"/>
      <sheetName val="收支比重变化情况"/>
      <sheetName val="2003年中央集中所得税情况"/>
      <sheetName val="2002年中央集中所得税情况"/>
      <sheetName val="集中所得税增量情况"/>
      <sheetName val="赤字增长"/>
      <sheetName val="当年赤字图"/>
      <sheetName val="累计赤字图"/>
      <sheetName val="赤字县图"/>
      <sheetName val="赤字县图 (2003)"/>
      <sheetName val="拖欠工资图"/>
      <sheetName val="县乡拖欠工资图"/>
      <sheetName val="拖欠工资"/>
      <sheetName val="结转图"/>
      <sheetName val="结转简表"/>
      <sheetName val="债务余额"/>
      <sheetName val="应还债务占财力图"/>
      <sheetName val="财力自给率折线图"/>
      <sheetName val="财力自给率-折线"/>
      <sheetName val="债务比重"/>
      <sheetName val="财力自给率"/>
      <sheetName val="财力自给率图"/>
      <sheetName val="新增财力项目构成"/>
      <sheetName val="新增财力项目构成 (2003)"/>
      <sheetName val="新增财力分析"/>
      <sheetName val="新增财力地区分析"/>
      <sheetName val="03财力增量"/>
      <sheetName val="新增支出与财力比较"/>
      <sheetName val="财力人员"/>
      <sheetName val="03财力存量"/>
      <sheetName val="分级财力人员图"/>
      <sheetName val="分级财力人员比重"/>
      <sheetName val="分级财力人员"/>
      <sheetName val="财力增长图"/>
      <sheetName val="非税收入比重图"/>
      <sheetName val="非税收入比重图 (2003)"/>
      <sheetName val="调资增支比重图"/>
      <sheetName val="调资增支占财力"/>
      <sheetName val="历年调资与财力比重"/>
      <sheetName val="基本支出占财力"/>
      <sheetName val="基本支出占财力图"/>
      <sheetName val="基本支出占财力地区图"/>
      <sheetName val="支出分级次"/>
      <sheetName val="纵向财力"/>
      <sheetName val="四川横向差异"/>
      <sheetName val="人员增长图"/>
      <sheetName val="供养人员增长"/>
      <sheetName val="社保等综合"/>
      <sheetName val="分地区财政收入名次变化"/>
      <sheetName val="分地区地方财政收入排序"/>
      <sheetName val="封皮"/>
      <sheetName val="总人口"/>
      <sheetName val="总人口增长"/>
      <sheetName val="各地区GDP"/>
      <sheetName val="各地区GDP增长"/>
      <sheetName val="各地区GDP比重"/>
      <sheetName val="各地区人均GDP"/>
      <sheetName val="指标对比表"/>
      <sheetName val="指标对比表1"/>
      <sheetName val="分项目国家财政收入"/>
      <sheetName val="分项目国家财政收入增长"/>
      <sheetName val="分项目国家财政收入比重"/>
      <sheetName val="分项目国家财政支出表"/>
      <sheetName val="分项目国家财政支出增长表"/>
      <sheetName val="分项目国家财政支出比重表"/>
      <sheetName val="财政收入占GDP的比重"/>
      <sheetName val="分项目中央财政收入"/>
      <sheetName val="分项目中央财政收入增长"/>
      <sheetName val="分项目中央财政收入比重"/>
      <sheetName val="分项目中央财政支出情况表"/>
      <sheetName val="分项目中央财政支出增长表"/>
      <sheetName val="分项目中央财政支出比重表"/>
      <sheetName val="分地区中央两税收入增长表"/>
      <sheetName val="分地区中央两税排序"/>
      <sheetName val="分地区中央两税占全国比重"/>
      <sheetName val="分地区人均中央两税"/>
      <sheetName val="分地区人均中央两税排序"/>
      <sheetName val="中央财政收入占全国财政收入比重表"/>
      <sheetName val="分地区中央两税收入占GDP比重"/>
      <sheetName val="增量比"/>
      <sheetName val="分地区财政总收入增长"/>
      <sheetName val="分地区财政总收入排序"/>
      <sheetName val="分地区财政总收入占GDP比重表"/>
      <sheetName val="分地区财政总收入比重表"/>
      <sheetName val="图3"/>
      <sheetName val="分地区人均财政总收入"/>
      <sheetName val="分地区人均财政总收入排序"/>
      <sheetName val="分地区地方财政收入增长表"/>
      <sheetName val="分地区地方财政收入比重表"/>
      <sheetName val="分地区人均地方财政收入"/>
      <sheetName val="分地区人均地方财政收入排序"/>
      <sheetName val="分地区地方财政收入占GDP比重"/>
      <sheetName val="地方财政收入分级表"/>
      <sheetName val="地方财政收入分级比重表"/>
      <sheetName val="省级收入比重"/>
      <sheetName val="市级收入比重"/>
      <sheetName val="县级收入比重"/>
      <sheetName val="乡级收入比重"/>
      <sheetName val="分项目地方财政收入"/>
      <sheetName val="分项目地方财政收入增长"/>
      <sheetName val="分项目地方财政收入比重"/>
      <sheetName val="分地区财政支出"/>
      <sheetName val="分地区人均财政支出"/>
      <sheetName val="分地区财政支出占GDP比重"/>
      <sheetName val="分地区财政支出增长"/>
      <sheetName val="分地区财政支出比重"/>
      <sheetName val="地方财政支出分级表"/>
      <sheetName val="地方财政支出分级比重表"/>
      <sheetName val="省级支出比重"/>
      <sheetName val="市级支出比重"/>
      <sheetName val="县级支出比重"/>
      <sheetName val="乡级支出比重"/>
      <sheetName val="分项目地方财政支出情况表"/>
      <sheetName val="分项目地方财政支出增长表"/>
      <sheetName val="分项目地方财政支出比重表"/>
      <sheetName val="分地区财政收入占GDP比重与支出占GDP比重差"/>
      <sheetName val="分地区地方财力"/>
      <sheetName val="分地区财力增长率"/>
      <sheetName val="分地区地方财力比重"/>
      <sheetName val="财力比重图"/>
      <sheetName val="分地区人均财力比重（供养）"/>
      <sheetName val="分地区人均财力比重(总人口)"/>
      <sheetName val="补助支出"/>
      <sheetName val="补助支出比重表"/>
      <sheetName val="中央补助收入"/>
      <sheetName val="中央补助收入增长表"/>
      <sheetName val="中央补助收入比重表"/>
      <sheetName val="体制性补助"/>
      <sheetName val="体制性补助增长"/>
      <sheetName val="体制性补助比重"/>
      <sheetName val="转移支付补助"/>
      <sheetName val="转移支付补助增长"/>
      <sheetName val="转移支付补助比重"/>
      <sheetName val="转移支付补助(不含国债)"/>
      <sheetName val="转移支付补助增长 (不含国债)"/>
      <sheetName val="转移支付补助比重(不含国债)"/>
      <sheetName val="财力性转移支付"/>
      <sheetName val="财力性转移支付增长"/>
      <sheetName val="财力性转移支付比重"/>
      <sheetName val="两税返还"/>
      <sheetName val="两税返还增长"/>
      <sheetName val="两税返还比重"/>
      <sheetName val="所得税返还"/>
      <sheetName val="原体制补助"/>
      <sheetName val="一般性转移支付"/>
      <sheetName val="一般性转移支付增长"/>
      <sheetName val="一般性转移支付比重"/>
      <sheetName val="民族地区转移支付"/>
      <sheetName val="调资转移支付"/>
      <sheetName val="农村税费改革转移支付"/>
      <sheetName val="分地区专款"/>
      <sheetName val="分地区专款增长"/>
      <sheetName val="分地区专款比重"/>
      <sheetName val="分项目专款表"/>
      <sheetName val="分项目专款表增长"/>
      <sheetName val="分项目专款比重表"/>
      <sheetName val="国债补助"/>
      <sheetName val="国债补助增长"/>
      <sheetName val="结算补助和其他补助"/>
      <sheetName val="结算补助和其他补助比重"/>
      <sheetName val="上解支出"/>
      <sheetName val="上解支出比重"/>
      <sheetName val="实际供养人口"/>
      <sheetName val="实际供养人口增长"/>
      <sheetName val="实际供养人口比重"/>
      <sheetName val="供养人口占总人口比重"/>
      <sheetName val="标准与实际供养人口对比表"/>
      <sheetName val="比较图 (2)"/>
      <sheetName val="Chart1 (3)"/>
      <sheetName val="Chart1 (2)"/>
      <sheetName val="@111@"/>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94收费、罚没、专项"/>
      <sheetName val="95收费、罚没、专项"/>
      <sheetName val="96收费、罚没、专项"/>
      <sheetName val="97收费、罚没、专项"/>
      <sheetName val="98收费、罚没、专项"/>
      <sheetName val="99收费、罚没、专项"/>
      <sheetName val="Sheet1"/>
      <sheetName val="Sheet2"/>
      <sheetName val="Sheet3"/>
      <sheetName val="#REF!"/>
      <sheetName val="C01-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p-team 1"/>
      <sheetName val="Mp-team 3"/>
      <sheetName val="xxxxxx"/>
      <sheetName val="Mp-team 2"/>
      <sheetName val="Mp-team 4"/>
      <sheetName val="Mp-Automation College "/>
      <sheetName val="Mp-Project&amp;A.C."/>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P1012001"/>
      <sheetName val="13 铁路配件"/>
      <sheetName val="KKKKKKKK"/>
      <sheetName val="C01-1"/>
      <sheetName val="_x0000__x0000__x0000_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18原材料"/>
      <sheetName val="23产成品"/>
      <sheetName val="24在产品"/>
      <sheetName val="长期投资汇总表"/>
      <sheetName val="36其他长投"/>
      <sheetName val="固定资产汇总表"/>
      <sheetName val="41机器设备"/>
      <sheetName val="42车辆"/>
      <sheetName val="流动负债汇总表"/>
      <sheetName val="58应付帐"/>
      <sheetName val="59预收款"/>
      <sheetName val="61其他应付"/>
      <sheetName val="62应付工资"/>
      <sheetName val="63应付福利费"/>
      <sheetName val="64应交税金"/>
      <sheetName val="应付利润"/>
      <sheetName val="其他应交款"/>
      <sheetName val="67预提费"/>
      <sheetName val="长期负债汇总表"/>
      <sheetName val="71长期借款"/>
      <sheetName val="XL4Poppy"/>
      <sheetName val=""/>
      <sheetName val="20 运输公司"/>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预算"/>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10-2"/>
      <sheetName val="Sheet1"/>
      <sheetName val="Sheet2"/>
      <sheetName val="Sheet3"/>
      <sheetName val=""/>
      <sheetName val="#REF!"/>
      <sheetName val="ROFILE=C__Documents and Setting"/>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C01-1"/>
      <sheetName val="Mp-team 1"/>
      <sheetName val="农业人口"/>
      <sheetName val="一般预算收入"/>
      <sheetName val="公检法司编制"/>
      <sheetName val="行政编制"/>
      <sheetName val="农业用地"/>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
      <sheetName val="XL4Poppy"/>
      <sheetName val="KKKKKKKK"/>
      <sheetName val="G.1R-Shou COP Gf"/>
      <sheetName val="P1012001"/>
      <sheetName val="国家"/>
      <sheetName val="_x0000__x0000__x0000__x0000__x0"/>
      <sheetName val="分县数据"/>
      <sheetName val="_x005f_x0000__x005f_x0000__x005"/>
      <sheetName val="总表"/>
      <sheetName val="01北京市"/>
      <sheetName val="参数表"/>
      <sheetName val="经费权重"/>
      <sheetName val="_x0000__x0000__x005"/>
      <sheetName val="基础编码"/>
      <sheetName val="1-1余额表"/>
      <sheetName val="2-11担保分级表"/>
      <sheetName val="2-7一般分级表"/>
      <sheetName val="2-1余额分级表"/>
      <sheetName val="2-5直接分级表"/>
      <sheetName val="2-9专项分级表"/>
      <sheetName val="_x005f_x005f_x005f_x0000__x005f"/>
      <sheetName val="中央"/>
      <sheetName val="人员支出"/>
      <sheetName val="农业人口"/>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工商税收"/>
      <sheetName val="D011H403"/>
      <sheetName val="_ESList"/>
      <sheetName val="事业发展"/>
      <sheetName val="P1012001"/>
      <sheetName val="DDETABLE "/>
      <sheetName val="基础编码"/>
      <sheetName val="2014"/>
      <sheetName val="XL4Poppy"/>
      <sheetName val=""/>
      <sheetName val="#REF!"/>
      <sheetName val="参数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资金分配汇总"/>
      <sheetName val="资金分配汇总亿元"/>
      <sheetName val="激励性奖励资金上报格式"/>
      <sheetName val="激励性奖励上报格式"/>
      <sheetName val="激励性奖励资金测算"/>
      <sheetName val="基数核定过程"/>
      <sheetName val="发文表"/>
      <sheetName val="县乡困难资金分配"/>
      <sheetName val="县乡困难资金分配亿元"/>
      <sheetName val="基数核定"/>
      <sheetName val="精简机构人员"/>
      <sheetName val="增量资金测算"/>
      <sheetName val="三奖一补基数"/>
      <sheetName val="保障性补助"/>
      <sheetName val="撤并机构精简人员"/>
      <sheetName val="缺口县分省统计"/>
      <sheetName val="精简机构和分流人员奖励 (核定)"/>
      <sheetName val="保工资保运转项目及标准"/>
      <sheetName val="保民生项目及标准"/>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47242</v>
          </cell>
        </row>
        <row r="6">
          <cell r="O6">
            <v>22868</v>
          </cell>
        </row>
        <row r="6">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部门预算"/>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部门预算"/>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2-11"/>
      <sheetName val="22-11(1)"/>
      <sheetName val="22-11(2)"/>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资金分配汇总"/>
      <sheetName val="资金分配汇总亿元"/>
      <sheetName val="激励性奖励资金上报格式"/>
      <sheetName val="激励性奖励上报格式"/>
      <sheetName val="激励性奖励资金测算"/>
      <sheetName val="基数核定过程"/>
      <sheetName val="发文表"/>
      <sheetName val="县乡困难资金分配"/>
      <sheetName val="县乡困难资金分配亿元"/>
      <sheetName val="基数核定"/>
      <sheetName val="精简机构人员"/>
      <sheetName val="增量资金测算"/>
      <sheetName val="三奖一补基数"/>
      <sheetName val="保障性补助"/>
      <sheetName val="撤并机构精简人员"/>
      <sheetName val="缺口县分省统计"/>
      <sheetName val="精简机构和分流人员奖励 (核定)"/>
      <sheetName val="保工资保运转项目及标准"/>
      <sheetName val="保民生项目及标准"/>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21"/>
  <sheetViews>
    <sheetView showGridLines="0" showZeros="0" workbookViewId="0">
      <selection activeCell="E5" sqref="E5"/>
    </sheetView>
  </sheetViews>
  <sheetFormatPr defaultColWidth="12.1833333333333" defaultRowHeight="17" customHeight="1" outlineLevelCol="2"/>
  <cols>
    <col min="1" max="1" width="9.44166666666667" customWidth="1"/>
    <col min="2" max="2" width="59" customWidth="1"/>
    <col min="3" max="3" width="22.4833333333333" customWidth="1"/>
    <col min="4" max="16384" width="12.1833333333333" customWidth="1"/>
  </cols>
  <sheetData>
    <row r="1" ht="34" customHeight="1" spans="1:3">
      <c r="A1" s="27" t="s">
        <v>0</v>
      </c>
      <c r="B1" s="27"/>
      <c r="C1" s="27"/>
    </row>
    <row r="2" customHeight="1" spans="1:3">
      <c r="A2" s="28" t="s">
        <v>1</v>
      </c>
      <c r="B2" s="28"/>
      <c r="C2" s="28"/>
    </row>
    <row r="3" customHeight="1" spans="1:3">
      <c r="A3" s="28" t="s">
        <v>2</v>
      </c>
      <c r="B3" s="28"/>
      <c r="C3" s="28"/>
    </row>
    <row r="4" customHeight="1" spans="1:3">
      <c r="A4" s="64" t="s">
        <v>3</v>
      </c>
      <c r="B4" s="64" t="s">
        <v>4</v>
      </c>
      <c r="C4" s="83" t="s">
        <v>5</v>
      </c>
    </row>
    <row r="5" customHeight="1" spans="1:3">
      <c r="A5" s="74"/>
      <c r="B5" s="94" t="s">
        <v>6</v>
      </c>
      <c r="C5" s="95">
        <f>C6+C121</f>
        <v>82674</v>
      </c>
    </row>
    <row r="6" customHeight="1" spans="1:3">
      <c r="A6" s="74">
        <v>101</v>
      </c>
      <c r="B6" s="94" t="s">
        <v>7</v>
      </c>
      <c r="C6" s="95">
        <f>C7+C39+C42+C47+C54+C89+C90+C98+C103+C107+C108+SUM(C110:C120)</f>
        <v>62267</v>
      </c>
    </row>
    <row r="7" customHeight="1" spans="1:3">
      <c r="A7" s="74"/>
      <c r="B7" s="94" t="s">
        <v>8</v>
      </c>
      <c r="C7" s="95">
        <f>C8+C32</f>
        <v>31064</v>
      </c>
    </row>
    <row r="8" customHeight="1" spans="1:3">
      <c r="A8" s="74">
        <v>1010101</v>
      </c>
      <c r="B8" s="96" t="s">
        <v>9</v>
      </c>
      <c r="C8" s="95">
        <f>SUM(C9:C31)</f>
        <v>21737</v>
      </c>
    </row>
    <row r="9" customHeight="1" spans="1:3">
      <c r="A9" s="74">
        <v>101010101</v>
      </c>
      <c r="B9" s="96" t="s">
        <v>10</v>
      </c>
      <c r="C9" s="97">
        <v>974</v>
      </c>
    </row>
    <row r="10" customHeight="1" spans="1:3">
      <c r="A10" s="74">
        <v>101010102</v>
      </c>
      <c r="B10" s="96" t="s">
        <v>11</v>
      </c>
      <c r="C10" s="97">
        <v>5</v>
      </c>
    </row>
    <row r="11" customHeight="1" spans="1:3">
      <c r="A11" s="74">
        <v>101010103</v>
      </c>
      <c r="B11" s="96" t="s">
        <v>12</v>
      </c>
      <c r="C11" s="97">
        <v>18935</v>
      </c>
    </row>
    <row r="12" customHeight="1" spans="1:3">
      <c r="A12" s="74">
        <v>101010104</v>
      </c>
      <c r="B12" s="96" t="s">
        <v>13</v>
      </c>
      <c r="C12" s="97">
        <v>0</v>
      </c>
    </row>
    <row r="13" customHeight="1" spans="1:3">
      <c r="A13" s="74">
        <v>101010105</v>
      </c>
      <c r="B13" s="96" t="s">
        <v>14</v>
      </c>
      <c r="C13" s="97">
        <v>20</v>
      </c>
    </row>
    <row r="14" customHeight="1" spans="1:3">
      <c r="A14" s="74">
        <v>101010106</v>
      </c>
      <c r="B14" s="96" t="s">
        <v>15</v>
      </c>
      <c r="C14" s="97">
        <v>32</v>
      </c>
    </row>
    <row r="15" customHeight="1" spans="1:3">
      <c r="A15" s="74">
        <v>101010119</v>
      </c>
      <c r="B15" s="96" t="s">
        <v>16</v>
      </c>
      <c r="C15" s="97">
        <v>12504</v>
      </c>
    </row>
    <row r="16" customHeight="1" spans="1:3">
      <c r="A16" s="74">
        <v>101010120</v>
      </c>
      <c r="B16" s="96" t="s">
        <v>17</v>
      </c>
      <c r="C16" s="97">
        <v>16</v>
      </c>
    </row>
    <row r="17" customHeight="1" spans="1:3">
      <c r="A17" s="74">
        <v>101010121</v>
      </c>
      <c r="B17" s="96" t="s">
        <v>18</v>
      </c>
      <c r="C17" s="97">
        <v>-7141</v>
      </c>
    </row>
    <row r="18" customHeight="1" spans="1:3">
      <c r="A18" s="74">
        <v>101010122</v>
      </c>
      <c r="B18" s="96" t="s">
        <v>19</v>
      </c>
      <c r="C18" s="97">
        <v>0</v>
      </c>
    </row>
    <row r="19" customHeight="1" spans="1:3">
      <c r="A19" s="74">
        <v>101010125</v>
      </c>
      <c r="B19" s="96" t="s">
        <v>20</v>
      </c>
      <c r="C19" s="97">
        <v>0</v>
      </c>
    </row>
    <row r="20" customHeight="1" spans="1:3">
      <c r="A20" s="74">
        <v>101010127</v>
      </c>
      <c r="B20" s="96" t="s">
        <v>21</v>
      </c>
      <c r="C20" s="97">
        <v>0</v>
      </c>
    </row>
    <row r="21" customHeight="1" spans="1:3">
      <c r="A21" s="74">
        <v>101010129</v>
      </c>
      <c r="B21" s="96" t="s">
        <v>22</v>
      </c>
      <c r="C21" s="97">
        <v>-3608</v>
      </c>
    </row>
    <row r="22" customHeight="1" spans="1:3">
      <c r="A22" s="74">
        <v>101010130</v>
      </c>
      <c r="B22" s="96" t="s">
        <v>23</v>
      </c>
      <c r="C22" s="97">
        <v>0</v>
      </c>
    </row>
    <row r="23" customHeight="1" spans="1:3">
      <c r="A23" s="74">
        <v>101010131</v>
      </c>
      <c r="B23" s="96" t="s">
        <v>24</v>
      </c>
      <c r="C23" s="97">
        <v>0</v>
      </c>
    </row>
    <row r="24" customHeight="1" spans="1:3">
      <c r="A24" s="74">
        <v>101010132</v>
      </c>
      <c r="B24" s="96" t="s">
        <v>25</v>
      </c>
      <c r="C24" s="97">
        <v>0</v>
      </c>
    </row>
    <row r="25" customHeight="1" spans="1:3">
      <c r="A25" s="74">
        <v>101010133</v>
      </c>
      <c r="B25" s="96" t="s">
        <v>26</v>
      </c>
      <c r="C25" s="97">
        <v>0</v>
      </c>
    </row>
    <row r="26" customHeight="1" spans="1:3">
      <c r="A26" s="74">
        <v>101010134</v>
      </c>
      <c r="B26" s="96" t="s">
        <v>27</v>
      </c>
      <c r="C26" s="97">
        <v>0</v>
      </c>
    </row>
    <row r="27" customHeight="1" spans="1:3">
      <c r="A27" s="74">
        <v>101010135</v>
      </c>
      <c r="B27" s="96" t="s">
        <v>28</v>
      </c>
      <c r="C27" s="97">
        <v>0</v>
      </c>
    </row>
    <row r="28" customHeight="1" spans="1:3">
      <c r="A28" s="74">
        <v>101010150</v>
      </c>
      <c r="B28" s="96" t="s">
        <v>29</v>
      </c>
      <c r="C28" s="97">
        <v>0</v>
      </c>
    </row>
    <row r="29" customHeight="1" spans="1:3">
      <c r="A29" s="74">
        <v>101010151</v>
      </c>
      <c r="B29" s="96" t="s">
        <v>30</v>
      </c>
      <c r="C29" s="97">
        <v>0</v>
      </c>
    </row>
    <row r="30" customHeight="1" spans="1:3">
      <c r="A30" s="74">
        <v>101010152</v>
      </c>
      <c r="B30" s="96" t="s">
        <v>31</v>
      </c>
      <c r="C30" s="97">
        <v>0</v>
      </c>
    </row>
    <row r="31" customHeight="1" spans="1:3">
      <c r="A31" s="74">
        <v>101010153</v>
      </c>
      <c r="B31" s="96" t="s">
        <v>32</v>
      </c>
      <c r="C31" s="97">
        <v>0</v>
      </c>
    </row>
    <row r="32" customHeight="1" spans="1:3">
      <c r="A32" s="74">
        <v>1010104</v>
      </c>
      <c r="B32" s="96" t="s">
        <v>33</v>
      </c>
      <c r="C32" s="95">
        <f>SUM(C33,C35:C38)</f>
        <v>9327</v>
      </c>
    </row>
    <row r="33" customHeight="1" spans="1:3">
      <c r="A33" s="74">
        <v>101010401</v>
      </c>
      <c r="B33" s="96" t="s">
        <v>34</v>
      </c>
      <c r="C33" s="97">
        <v>9312</v>
      </c>
    </row>
    <row r="34" customHeight="1" spans="1:3">
      <c r="A34" s="74">
        <v>101010402</v>
      </c>
      <c r="B34" s="96" t="s">
        <v>35</v>
      </c>
      <c r="C34" s="97">
        <v>0</v>
      </c>
    </row>
    <row r="35" customHeight="1" spans="1:3">
      <c r="A35" s="74">
        <v>101010403</v>
      </c>
      <c r="B35" s="96" t="s">
        <v>36</v>
      </c>
      <c r="C35" s="97">
        <v>0</v>
      </c>
    </row>
    <row r="36" customHeight="1" spans="1:3">
      <c r="A36" s="74">
        <v>101010420</v>
      </c>
      <c r="B36" s="96" t="s">
        <v>37</v>
      </c>
      <c r="C36" s="97">
        <v>15</v>
      </c>
    </row>
    <row r="37" customHeight="1" spans="1:3">
      <c r="A37" s="74">
        <v>101010429</v>
      </c>
      <c r="B37" s="96" t="s">
        <v>38</v>
      </c>
      <c r="C37" s="97">
        <v>0</v>
      </c>
    </row>
    <row r="38" customHeight="1" spans="1:3">
      <c r="A38" s="74">
        <v>101010461</v>
      </c>
      <c r="B38" s="96" t="s">
        <v>39</v>
      </c>
      <c r="C38" s="97">
        <v>0</v>
      </c>
    </row>
    <row r="39" customHeight="1" spans="1:3">
      <c r="A39" s="74">
        <v>1010201</v>
      </c>
      <c r="B39" s="94" t="s">
        <v>40</v>
      </c>
      <c r="C39" s="97">
        <v>0</v>
      </c>
    </row>
    <row r="40" customHeight="1" spans="1:3">
      <c r="A40" s="74">
        <v>101020107</v>
      </c>
      <c r="B40" s="96" t="s">
        <v>41</v>
      </c>
      <c r="C40" s="97">
        <v>0</v>
      </c>
    </row>
    <row r="41" customHeight="1" spans="1:3">
      <c r="A41" s="74">
        <v>101020121</v>
      </c>
      <c r="B41" s="96" t="s">
        <v>42</v>
      </c>
      <c r="C41" s="97">
        <v>0</v>
      </c>
    </row>
    <row r="42" customHeight="1" spans="1:3">
      <c r="A42" s="74"/>
      <c r="B42" s="94" t="s">
        <v>43</v>
      </c>
      <c r="C42" s="95">
        <f>C43+C44</f>
        <v>0</v>
      </c>
    </row>
    <row r="43" customHeight="1" spans="1:3">
      <c r="A43" s="74">
        <v>1010102</v>
      </c>
      <c r="B43" s="96" t="s">
        <v>44</v>
      </c>
      <c r="C43" s="97">
        <v>0</v>
      </c>
    </row>
    <row r="44" customHeight="1" spans="1:3">
      <c r="A44" s="74">
        <v>1010202</v>
      </c>
      <c r="B44" s="96" t="s">
        <v>45</v>
      </c>
      <c r="C44" s="97">
        <v>0</v>
      </c>
    </row>
    <row r="45" customHeight="1" spans="1:3">
      <c r="A45" s="74">
        <v>101020202</v>
      </c>
      <c r="B45" s="96" t="s">
        <v>46</v>
      </c>
      <c r="C45" s="97">
        <v>0</v>
      </c>
    </row>
    <row r="46" customHeight="1" spans="1:3">
      <c r="A46" s="74">
        <v>101020221</v>
      </c>
      <c r="B46" s="96" t="s">
        <v>47</v>
      </c>
      <c r="C46" s="97">
        <v>0</v>
      </c>
    </row>
    <row r="47" customHeight="1" spans="1:3">
      <c r="A47" s="74"/>
      <c r="B47" s="94" t="s">
        <v>48</v>
      </c>
      <c r="C47" s="95">
        <f>C48+C53</f>
        <v>0</v>
      </c>
    </row>
    <row r="48" customHeight="1" spans="1:3">
      <c r="A48" s="74"/>
      <c r="B48" s="96" t="s">
        <v>49</v>
      </c>
      <c r="C48" s="95">
        <f>SUM(C49,C52)</f>
        <v>0</v>
      </c>
    </row>
    <row r="49" customHeight="1" spans="1:3">
      <c r="A49" s="74">
        <v>1010103</v>
      </c>
      <c r="B49" s="96" t="s">
        <v>50</v>
      </c>
      <c r="C49" s="95">
        <f>C50+C51</f>
        <v>0</v>
      </c>
    </row>
    <row r="50" customHeight="1" spans="1:3">
      <c r="A50" s="74">
        <v>101010301</v>
      </c>
      <c r="B50" s="96" t="s">
        <v>51</v>
      </c>
      <c r="C50" s="97">
        <v>0</v>
      </c>
    </row>
    <row r="51" customHeight="1" spans="1:3">
      <c r="A51" s="74">
        <v>101010302</v>
      </c>
      <c r="B51" s="96" t="s">
        <v>52</v>
      </c>
      <c r="C51" s="97">
        <v>0</v>
      </c>
    </row>
    <row r="52" customHeight="1" spans="1:3">
      <c r="A52" s="74">
        <v>1010105</v>
      </c>
      <c r="B52" s="96" t="s">
        <v>53</v>
      </c>
      <c r="C52" s="97">
        <v>0</v>
      </c>
    </row>
    <row r="53" customHeight="1" spans="1:3">
      <c r="A53" s="74">
        <v>1010203</v>
      </c>
      <c r="B53" s="96" t="s">
        <v>54</v>
      </c>
      <c r="C53" s="97">
        <v>0</v>
      </c>
    </row>
    <row r="54" customHeight="1" spans="1:3">
      <c r="A54" s="74">
        <v>10104</v>
      </c>
      <c r="B54" s="94" t="s">
        <v>55</v>
      </c>
      <c r="C54" s="95">
        <f>SUM(C55:C56,C58:C80,C82:C84,C86:C88)</f>
        <v>5871</v>
      </c>
    </row>
    <row r="55" customHeight="1" spans="1:3">
      <c r="A55" s="74"/>
      <c r="B55" s="94" t="s">
        <v>56</v>
      </c>
      <c r="C55" s="97">
        <v>0</v>
      </c>
    </row>
    <row r="56" customHeight="1" spans="1:3">
      <c r="A56" s="74">
        <v>1010417</v>
      </c>
      <c r="B56" s="96" t="s">
        <v>57</v>
      </c>
      <c r="C56" s="97">
        <v>0</v>
      </c>
    </row>
    <row r="57" customHeight="1" spans="1:3">
      <c r="A57" s="74">
        <v>101041702</v>
      </c>
      <c r="B57" s="96" t="s">
        <v>58</v>
      </c>
      <c r="C57" s="97">
        <v>0</v>
      </c>
    </row>
    <row r="58" customHeight="1" spans="1:3">
      <c r="A58" s="74">
        <v>1010418</v>
      </c>
      <c r="B58" s="96" t="s">
        <v>59</v>
      </c>
      <c r="C58" s="97">
        <v>0</v>
      </c>
    </row>
    <row r="59" customHeight="1" spans="1:3">
      <c r="A59" s="74">
        <v>1010419</v>
      </c>
      <c r="B59" s="96" t="s">
        <v>60</v>
      </c>
      <c r="C59" s="97">
        <v>0</v>
      </c>
    </row>
    <row r="60" customHeight="1" spans="1:3">
      <c r="A60" s="74">
        <v>1010420</v>
      </c>
      <c r="B60" s="96" t="s">
        <v>61</v>
      </c>
      <c r="C60" s="97">
        <v>0</v>
      </c>
    </row>
    <row r="61" customHeight="1" spans="1:3">
      <c r="A61" s="74">
        <v>1010421</v>
      </c>
      <c r="B61" s="96" t="s">
        <v>62</v>
      </c>
      <c r="C61" s="97">
        <v>0</v>
      </c>
    </row>
    <row r="62" customHeight="1" spans="1:3">
      <c r="A62" s="74">
        <v>1010422</v>
      </c>
      <c r="B62" s="96" t="s">
        <v>63</v>
      </c>
      <c r="C62" s="97">
        <v>0</v>
      </c>
    </row>
    <row r="63" customHeight="1" spans="1:3">
      <c r="A63" s="74">
        <v>1010423</v>
      </c>
      <c r="B63" s="96" t="s">
        <v>64</v>
      </c>
      <c r="C63" s="97">
        <v>0</v>
      </c>
    </row>
    <row r="64" customHeight="1" spans="1:3">
      <c r="A64" s="74">
        <v>1010424</v>
      </c>
      <c r="B64" s="96" t="s">
        <v>65</v>
      </c>
      <c r="C64" s="97">
        <v>0</v>
      </c>
    </row>
    <row r="65" customHeight="1" spans="1:3">
      <c r="A65" s="74">
        <v>1010425</v>
      </c>
      <c r="B65" s="96" t="s">
        <v>66</v>
      </c>
      <c r="C65" s="97">
        <v>0</v>
      </c>
    </row>
    <row r="66" customHeight="1" spans="1:3">
      <c r="A66" s="74">
        <v>1010426</v>
      </c>
      <c r="B66" s="96" t="s">
        <v>67</v>
      </c>
      <c r="C66" s="97">
        <v>0</v>
      </c>
    </row>
    <row r="67" customHeight="1" spans="1:3">
      <c r="A67" s="74">
        <v>1010427</v>
      </c>
      <c r="B67" s="96" t="s">
        <v>68</v>
      </c>
      <c r="C67" s="97">
        <v>0</v>
      </c>
    </row>
    <row r="68" customHeight="1" spans="1:3">
      <c r="A68" s="74">
        <v>1010428</v>
      </c>
      <c r="B68" s="96" t="s">
        <v>69</v>
      </c>
      <c r="C68" s="97">
        <v>0</v>
      </c>
    </row>
    <row r="69" customHeight="1" spans="1:3">
      <c r="A69" s="74">
        <v>1010429</v>
      </c>
      <c r="B69" s="96" t="s">
        <v>70</v>
      </c>
      <c r="C69" s="97">
        <v>0</v>
      </c>
    </row>
    <row r="70" customHeight="1" spans="1:3">
      <c r="A70" s="74">
        <v>1010430</v>
      </c>
      <c r="B70" s="96" t="s">
        <v>71</v>
      </c>
      <c r="C70" s="97">
        <v>0</v>
      </c>
    </row>
    <row r="71" customHeight="1" spans="1:3">
      <c r="A71" s="74">
        <v>1010431</v>
      </c>
      <c r="B71" s="96" t="s">
        <v>72</v>
      </c>
      <c r="C71" s="97">
        <v>10</v>
      </c>
    </row>
    <row r="72" customHeight="1" spans="1:3">
      <c r="A72" s="74">
        <v>1010432</v>
      </c>
      <c r="B72" s="96" t="s">
        <v>73</v>
      </c>
      <c r="C72" s="97">
        <v>2978</v>
      </c>
    </row>
    <row r="73" customHeight="1" spans="1:3">
      <c r="A73" s="74">
        <v>1010433</v>
      </c>
      <c r="B73" s="96" t="s">
        <v>74</v>
      </c>
      <c r="C73" s="97">
        <v>2659</v>
      </c>
    </row>
    <row r="74" customHeight="1" spans="1:3">
      <c r="A74" s="74">
        <v>1010434</v>
      </c>
      <c r="B74" s="96" t="s">
        <v>75</v>
      </c>
      <c r="C74" s="97">
        <v>0</v>
      </c>
    </row>
    <row r="75" customHeight="1" spans="1:3">
      <c r="A75" s="74">
        <v>1010435</v>
      </c>
      <c r="B75" s="96" t="s">
        <v>76</v>
      </c>
      <c r="C75" s="97">
        <v>12</v>
      </c>
    </row>
    <row r="76" customHeight="1" spans="1:3">
      <c r="A76" s="74">
        <v>1010436</v>
      </c>
      <c r="B76" s="96" t="s">
        <v>77</v>
      </c>
      <c r="C76" s="97">
        <v>151</v>
      </c>
    </row>
    <row r="77" customHeight="1" spans="1:3">
      <c r="A77" s="74">
        <v>1010439</v>
      </c>
      <c r="B77" s="96" t="s">
        <v>78</v>
      </c>
      <c r="C77" s="97">
        <v>6</v>
      </c>
    </row>
    <row r="78" customHeight="1" spans="1:3">
      <c r="A78" s="74">
        <v>1010440</v>
      </c>
      <c r="B78" s="96" t="s">
        <v>79</v>
      </c>
      <c r="C78" s="97">
        <v>0</v>
      </c>
    </row>
    <row r="79" customHeight="1" spans="1:3">
      <c r="A79" s="74">
        <v>1010441</v>
      </c>
      <c r="B79" s="96" t="s">
        <v>80</v>
      </c>
      <c r="C79" s="97">
        <v>0</v>
      </c>
    </row>
    <row r="80" customHeight="1" spans="1:3">
      <c r="A80" s="74">
        <v>1010442</v>
      </c>
      <c r="B80" s="96" t="s">
        <v>81</v>
      </c>
      <c r="C80" s="97">
        <v>0</v>
      </c>
    </row>
    <row r="81" customHeight="1" spans="1:3">
      <c r="A81" s="74">
        <v>1010443</v>
      </c>
      <c r="B81" s="96" t="s">
        <v>82</v>
      </c>
      <c r="C81" s="97">
        <v>0</v>
      </c>
    </row>
    <row r="82" customHeight="1" spans="1:3">
      <c r="A82" s="74">
        <v>1010444</v>
      </c>
      <c r="B82" s="96" t="s">
        <v>83</v>
      </c>
      <c r="C82" s="97">
        <v>0</v>
      </c>
    </row>
    <row r="83" customHeight="1" spans="1:3">
      <c r="A83" s="74">
        <v>1010445</v>
      </c>
      <c r="B83" s="96" t="s">
        <v>84</v>
      </c>
      <c r="C83" s="97">
        <v>0</v>
      </c>
    </row>
    <row r="84" customHeight="1" spans="1:3">
      <c r="A84" s="74">
        <v>1010446</v>
      </c>
      <c r="B84" s="96" t="s">
        <v>85</v>
      </c>
      <c r="C84" s="97">
        <v>0</v>
      </c>
    </row>
    <row r="85" customHeight="1" spans="1:3">
      <c r="A85" s="74">
        <v>1010447</v>
      </c>
      <c r="B85" s="96" t="s">
        <v>86</v>
      </c>
      <c r="C85" s="97">
        <v>0</v>
      </c>
    </row>
    <row r="86" customHeight="1" spans="1:3">
      <c r="A86" s="74">
        <v>1010448</v>
      </c>
      <c r="B86" s="96" t="s">
        <v>87</v>
      </c>
      <c r="C86" s="97">
        <v>0</v>
      </c>
    </row>
    <row r="87" customHeight="1" spans="1:3">
      <c r="A87" s="74">
        <v>1010449</v>
      </c>
      <c r="B87" s="96" t="s">
        <v>88</v>
      </c>
      <c r="C87" s="97">
        <v>0</v>
      </c>
    </row>
    <row r="88" customHeight="1" spans="1:3">
      <c r="A88" s="74">
        <v>1010450</v>
      </c>
      <c r="B88" s="96" t="s">
        <v>89</v>
      </c>
      <c r="C88" s="97">
        <v>55</v>
      </c>
    </row>
    <row r="89" customHeight="1" spans="1:3">
      <c r="A89" s="74">
        <v>10105</v>
      </c>
      <c r="B89" s="94" t="s">
        <v>90</v>
      </c>
      <c r="C89" s="97">
        <v>0</v>
      </c>
    </row>
    <row r="90" customHeight="1" spans="1:3">
      <c r="A90" s="74" t="s">
        <v>91</v>
      </c>
      <c r="B90" s="94" t="s">
        <v>92</v>
      </c>
      <c r="C90" s="95">
        <f>C91+C97+C95+C96</f>
        <v>727</v>
      </c>
    </row>
    <row r="91" customHeight="1" spans="1:3">
      <c r="A91" s="74">
        <v>1010601</v>
      </c>
      <c r="B91" s="96" t="s">
        <v>93</v>
      </c>
      <c r="C91" s="95">
        <f>SUM(C92:C94)</f>
        <v>725</v>
      </c>
    </row>
    <row r="92" customHeight="1" spans="1:3">
      <c r="A92" s="74">
        <v>101060101</v>
      </c>
      <c r="B92" s="96" t="s">
        <v>94</v>
      </c>
      <c r="C92" s="97">
        <v>0</v>
      </c>
    </row>
    <row r="93" customHeight="1" spans="1:3">
      <c r="A93" s="74">
        <v>101060102</v>
      </c>
      <c r="B93" s="102" t="s">
        <v>95</v>
      </c>
      <c r="C93" s="98">
        <v>0</v>
      </c>
    </row>
    <row r="94" customHeight="1" spans="1:3">
      <c r="A94" s="96">
        <v>101060109</v>
      </c>
      <c r="B94" s="96" t="s">
        <v>96</v>
      </c>
      <c r="C94" s="97">
        <v>725</v>
      </c>
    </row>
    <row r="95" customHeight="1" spans="1:3">
      <c r="A95" s="96">
        <v>1010602</v>
      </c>
      <c r="B95" s="96" t="s">
        <v>97</v>
      </c>
      <c r="C95" s="97">
        <v>0</v>
      </c>
    </row>
    <row r="96" customHeight="1" spans="1:3">
      <c r="A96" s="96">
        <v>1010603</v>
      </c>
      <c r="B96" s="96" t="s">
        <v>98</v>
      </c>
      <c r="C96" s="97">
        <v>0</v>
      </c>
    </row>
    <row r="97" customHeight="1" spans="1:3">
      <c r="A97" s="96">
        <v>1010620</v>
      </c>
      <c r="B97" s="96" t="s">
        <v>99</v>
      </c>
      <c r="C97" s="97">
        <v>2</v>
      </c>
    </row>
    <row r="98" customHeight="1" spans="1:3">
      <c r="A98" s="96">
        <v>10107</v>
      </c>
      <c r="B98" s="94" t="s">
        <v>100</v>
      </c>
      <c r="C98" s="95">
        <f>SUM(C99:C102)</f>
        <v>218</v>
      </c>
    </row>
    <row r="99" customHeight="1" spans="1:3">
      <c r="A99" s="74">
        <v>1010701</v>
      </c>
      <c r="B99" s="103" t="s">
        <v>101</v>
      </c>
      <c r="C99" s="99">
        <v>0</v>
      </c>
    </row>
    <row r="100" customHeight="1" spans="1:3">
      <c r="A100" s="74">
        <v>1010702</v>
      </c>
      <c r="B100" s="96" t="s">
        <v>102</v>
      </c>
      <c r="C100" s="97">
        <v>189</v>
      </c>
    </row>
    <row r="101" customHeight="1" spans="1:3">
      <c r="A101" s="74">
        <v>1010719</v>
      </c>
      <c r="B101" s="96" t="s">
        <v>103</v>
      </c>
      <c r="C101" s="97">
        <v>27</v>
      </c>
    </row>
    <row r="102" customHeight="1" spans="1:3">
      <c r="A102" s="74">
        <v>1010720</v>
      </c>
      <c r="B102" s="96" t="s">
        <v>104</v>
      </c>
      <c r="C102" s="97">
        <v>2</v>
      </c>
    </row>
    <row r="103" customHeight="1" spans="1:3">
      <c r="A103" s="74">
        <v>10109</v>
      </c>
      <c r="B103" s="94" t="s">
        <v>105</v>
      </c>
      <c r="C103" s="97">
        <v>3318</v>
      </c>
    </row>
    <row r="104" customHeight="1" spans="1:3">
      <c r="A104" s="74">
        <v>1010918</v>
      </c>
      <c r="B104" s="96" t="s">
        <v>106</v>
      </c>
      <c r="C104" s="97">
        <v>0</v>
      </c>
    </row>
    <row r="105" customHeight="1" spans="1:3">
      <c r="A105" s="74">
        <v>1010921</v>
      </c>
      <c r="B105" s="96" t="s">
        <v>107</v>
      </c>
      <c r="C105" s="97">
        <v>0</v>
      </c>
    </row>
    <row r="106" customHeight="1" spans="1:3">
      <c r="A106" s="74">
        <v>1010922</v>
      </c>
      <c r="B106" s="96" t="s">
        <v>108</v>
      </c>
      <c r="C106" s="97">
        <v>0</v>
      </c>
    </row>
    <row r="107" customHeight="1" spans="1:3">
      <c r="A107" s="74">
        <v>10110</v>
      </c>
      <c r="B107" s="94" t="s">
        <v>109</v>
      </c>
      <c r="C107" s="97">
        <v>692</v>
      </c>
    </row>
    <row r="108" customHeight="1" spans="1:3">
      <c r="A108" s="74">
        <v>10111</v>
      </c>
      <c r="B108" s="94" t="s">
        <v>110</v>
      </c>
      <c r="C108" s="97">
        <v>492</v>
      </c>
    </row>
    <row r="109" customHeight="1" spans="1:3">
      <c r="A109" s="74">
        <v>1011101</v>
      </c>
      <c r="B109" s="96" t="s">
        <v>111</v>
      </c>
      <c r="C109" s="97">
        <v>0</v>
      </c>
    </row>
    <row r="110" customHeight="1" spans="1:3">
      <c r="A110" s="74">
        <v>10112</v>
      </c>
      <c r="B110" s="94" t="s">
        <v>112</v>
      </c>
      <c r="C110" s="97">
        <v>3713</v>
      </c>
    </row>
    <row r="111" customHeight="1" spans="1:3">
      <c r="A111" s="74">
        <v>10113</v>
      </c>
      <c r="B111" s="94" t="s">
        <v>113</v>
      </c>
      <c r="C111" s="97">
        <v>5865</v>
      </c>
    </row>
    <row r="112" customHeight="1" spans="1:3">
      <c r="A112" s="74">
        <v>10114</v>
      </c>
      <c r="B112" s="94" t="s">
        <v>114</v>
      </c>
      <c r="C112" s="97">
        <v>820</v>
      </c>
    </row>
    <row r="113" customHeight="1" spans="1:3">
      <c r="A113" s="74">
        <v>10115</v>
      </c>
      <c r="B113" s="94" t="s">
        <v>115</v>
      </c>
      <c r="C113" s="97">
        <v>0</v>
      </c>
    </row>
    <row r="114" customHeight="1" spans="1:3">
      <c r="A114" s="74">
        <v>10116</v>
      </c>
      <c r="B114" s="94" t="s">
        <v>116</v>
      </c>
      <c r="C114" s="97">
        <v>0</v>
      </c>
    </row>
    <row r="115" customHeight="1" spans="1:3">
      <c r="A115" s="74">
        <v>10117</v>
      </c>
      <c r="B115" s="94" t="s">
        <v>117</v>
      </c>
      <c r="C115" s="97">
        <v>0</v>
      </c>
    </row>
    <row r="116" customHeight="1" spans="1:3">
      <c r="A116" s="74">
        <v>10118</v>
      </c>
      <c r="B116" s="94" t="s">
        <v>118</v>
      </c>
      <c r="C116" s="97">
        <v>4908</v>
      </c>
    </row>
    <row r="117" customHeight="1" spans="1:3">
      <c r="A117" s="74">
        <v>10119</v>
      </c>
      <c r="B117" s="94" t="s">
        <v>119</v>
      </c>
      <c r="C117" s="97">
        <v>4499</v>
      </c>
    </row>
    <row r="118" customHeight="1" spans="1:3">
      <c r="A118" s="74">
        <v>10120</v>
      </c>
      <c r="B118" s="94" t="s">
        <v>120</v>
      </c>
      <c r="C118" s="97">
        <v>0</v>
      </c>
    </row>
    <row r="119" customHeight="1" spans="1:3">
      <c r="A119" s="74">
        <v>10121</v>
      </c>
      <c r="B119" s="94" t="s">
        <v>121</v>
      </c>
      <c r="C119" s="97">
        <v>80</v>
      </c>
    </row>
    <row r="120" customHeight="1" spans="1:3">
      <c r="A120" s="74">
        <v>10199</v>
      </c>
      <c r="B120" s="94" t="s">
        <v>122</v>
      </c>
      <c r="C120" s="97">
        <v>0</v>
      </c>
    </row>
    <row r="121" customHeight="1" spans="1:3">
      <c r="A121" s="74">
        <v>103</v>
      </c>
      <c r="B121" s="94" t="s">
        <v>123</v>
      </c>
      <c r="C121" s="95">
        <f>C122+C144+C170+C197+C216+C250+C253+C259</f>
        <v>20407</v>
      </c>
    </row>
    <row r="122" customHeight="1" spans="1:3">
      <c r="A122" s="74">
        <v>10302</v>
      </c>
      <c r="B122" s="94" t="s">
        <v>124</v>
      </c>
      <c r="C122" s="95">
        <f>SUM(C123,C130:C141)</f>
        <v>3534</v>
      </c>
    </row>
    <row r="123" customHeight="1" spans="1:3">
      <c r="A123" s="74">
        <v>1030203</v>
      </c>
      <c r="B123" s="96" t="s">
        <v>125</v>
      </c>
      <c r="C123" s="95">
        <f>SUM(C124:C127,C129)</f>
        <v>2507</v>
      </c>
    </row>
    <row r="124" customHeight="1" spans="1:3">
      <c r="A124" s="74">
        <v>103020301</v>
      </c>
      <c r="B124" s="96" t="s">
        <v>126</v>
      </c>
      <c r="C124" s="97">
        <v>2507</v>
      </c>
    </row>
    <row r="125" customHeight="1" spans="1:3">
      <c r="A125" s="74">
        <v>103020302</v>
      </c>
      <c r="B125" s="96" t="s">
        <v>127</v>
      </c>
      <c r="C125" s="97">
        <v>0</v>
      </c>
    </row>
    <row r="126" customHeight="1" spans="1:3">
      <c r="A126" s="74">
        <v>103020303</v>
      </c>
      <c r="B126" s="96" t="s">
        <v>128</v>
      </c>
      <c r="C126" s="97">
        <v>0</v>
      </c>
    </row>
    <row r="127" customHeight="1" spans="1:3">
      <c r="A127" s="74">
        <v>103020304</v>
      </c>
      <c r="B127" s="96" t="s">
        <v>129</v>
      </c>
      <c r="C127" s="97">
        <v>0</v>
      </c>
    </row>
    <row r="128" customHeight="1" spans="1:3">
      <c r="A128" s="74">
        <v>103020305</v>
      </c>
      <c r="B128" s="96" t="s">
        <v>130</v>
      </c>
      <c r="C128" s="97">
        <v>0</v>
      </c>
    </row>
    <row r="129" customHeight="1" spans="1:3">
      <c r="A129" s="74">
        <v>103020399</v>
      </c>
      <c r="B129" s="96" t="s">
        <v>131</v>
      </c>
      <c r="C129" s="97">
        <v>0</v>
      </c>
    </row>
    <row r="130" customHeight="1" spans="1:3">
      <c r="A130" s="74">
        <v>1030205</v>
      </c>
      <c r="B130" s="96" t="s">
        <v>132</v>
      </c>
      <c r="C130" s="97">
        <v>0</v>
      </c>
    </row>
    <row r="131" customHeight="1" spans="1:3">
      <c r="A131" s="74">
        <v>1030210</v>
      </c>
      <c r="B131" s="96" t="s">
        <v>133</v>
      </c>
      <c r="C131" s="97">
        <v>0</v>
      </c>
    </row>
    <row r="132" customHeight="1" spans="1:3">
      <c r="A132" s="74">
        <v>1030212</v>
      </c>
      <c r="B132" s="96" t="s">
        <v>134</v>
      </c>
      <c r="C132" s="97">
        <v>0</v>
      </c>
    </row>
    <row r="133" customHeight="1" spans="1:3">
      <c r="A133" s="74">
        <v>1030216</v>
      </c>
      <c r="B133" s="96" t="s">
        <v>135</v>
      </c>
      <c r="C133" s="97">
        <v>836</v>
      </c>
    </row>
    <row r="134" customHeight="1" spans="1:3">
      <c r="A134" s="74">
        <v>1030217</v>
      </c>
      <c r="B134" s="96" t="s">
        <v>136</v>
      </c>
      <c r="C134" s="97">
        <v>6</v>
      </c>
    </row>
    <row r="135" customHeight="1" spans="1:3">
      <c r="A135" s="74">
        <v>1030218</v>
      </c>
      <c r="B135" s="96" t="s">
        <v>137</v>
      </c>
      <c r="C135" s="97">
        <v>156</v>
      </c>
    </row>
    <row r="136" customHeight="1" spans="1:3">
      <c r="A136" s="74">
        <v>1030219</v>
      </c>
      <c r="B136" s="96" t="s">
        <v>138</v>
      </c>
      <c r="C136" s="97">
        <v>0</v>
      </c>
    </row>
    <row r="137" customHeight="1" spans="1:3">
      <c r="A137" s="74">
        <v>1030220</v>
      </c>
      <c r="B137" s="96" t="s">
        <v>139</v>
      </c>
      <c r="C137" s="97">
        <v>0</v>
      </c>
    </row>
    <row r="138" customHeight="1" spans="1:3">
      <c r="A138" s="74">
        <v>1030222</v>
      </c>
      <c r="B138" s="96" t="s">
        <v>140</v>
      </c>
      <c r="C138" s="97">
        <v>0</v>
      </c>
    </row>
    <row r="139" customHeight="1" spans="1:3">
      <c r="A139" s="74">
        <v>1030223</v>
      </c>
      <c r="B139" s="96" t="s">
        <v>141</v>
      </c>
      <c r="C139" s="97">
        <v>0</v>
      </c>
    </row>
    <row r="140" customHeight="1" spans="1:3">
      <c r="A140" s="74">
        <v>1030224</v>
      </c>
      <c r="B140" s="96" t="s">
        <v>142</v>
      </c>
      <c r="C140" s="97">
        <v>0</v>
      </c>
    </row>
    <row r="141" customHeight="1" spans="1:3">
      <c r="A141" s="74">
        <v>1030299</v>
      </c>
      <c r="B141" s="96" t="s">
        <v>143</v>
      </c>
      <c r="C141" s="95">
        <f>C142+C143</f>
        <v>29</v>
      </c>
    </row>
    <row r="142" customHeight="1" spans="1:3">
      <c r="A142" s="74">
        <v>103029901</v>
      </c>
      <c r="B142" s="96" t="s">
        <v>144</v>
      </c>
      <c r="C142" s="97">
        <v>29</v>
      </c>
    </row>
    <row r="143" customHeight="1" spans="1:3">
      <c r="A143" s="74">
        <v>103029999</v>
      </c>
      <c r="B143" s="96" t="s">
        <v>145</v>
      </c>
      <c r="C143" s="97">
        <v>0</v>
      </c>
    </row>
    <row r="144" customHeight="1" spans="1:3">
      <c r="A144" s="74">
        <v>10304</v>
      </c>
      <c r="B144" s="94" t="s">
        <v>146</v>
      </c>
      <c r="C144" s="95">
        <f>SUM(C145:C155,C157,C159,C161,C163:C169)</f>
        <v>5643</v>
      </c>
    </row>
    <row r="145" customHeight="1" spans="1:3">
      <c r="A145" s="74">
        <v>1030401</v>
      </c>
      <c r="B145" s="96" t="s">
        <v>147</v>
      </c>
      <c r="C145" s="97">
        <v>76</v>
      </c>
    </row>
    <row r="146" customHeight="1" spans="1:3">
      <c r="A146" s="74">
        <v>1030402</v>
      </c>
      <c r="B146" s="96" t="s">
        <v>148</v>
      </c>
      <c r="C146" s="97">
        <v>1019</v>
      </c>
    </row>
    <row r="147" customHeight="1" spans="1:3">
      <c r="A147" s="74">
        <v>1030403</v>
      </c>
      <c r="B147" s="96" t="s">
        <v>149</v>
      </c>
      <c r="C147" s="97">
        <v>0</v>
      </c>
    </row>
    <row r="148" customHeight="1" spans="1:3">
      <c r="A148" s="74">
        <v>1030408</v>
      </c>
      <c r="B148" s="96" t="s">
        <v>150</v>
      </c>
      <c r="C148" s="97">
        <v>0</v>
      </c>
    </row>
    <row r="149" customHeight="1" spans="1:3">
      <c r="A149" s="74">
        <v>1030416</v>
      </c>
      <c r="B149" s="96" t="s">
        <v>151</v>
      </c>
      <c r="C149" s="97">
        <v>0</v>
      </c>
    </row>
    <row r="150" customHeight="1" spans="1:3">
      <c r="A150" s="74">
        <v>1030424</v>
      </c>
      <c r="B150" s="96" t="s">
        <v>152</v>
      </c>
      <c r="C150" s="97">
        <v>816</v>
      </c>
    </row>
    <row r="151" customHeight="1" spans="1:3">
      <c r="A151" s="74">
        <v>1030427</v>
      </c>
      <c r="B151" s="96" t="s">
        <v>153</v>
      </c>
      <c r="C151" s="97">
        <v>3033</v>
      </c>
    </row>
    <row r="152" customHeight="1" spans="1:3">
      <c r="A152" s="74">
        <v>1030432</v>
      </c>
      <c r="B152" s="96" t="s">
        <v>154</v>
      </c>
      <c r="C152" s="97">
        <v>169</v>
      </c>
    </row>
    <row r="153" customHeight="1" spans="1:3">
      <c r="A153" s="74">
        <v>1030433</v>
      </c>
      <c r="B153" s="96" t="s">
        <v>155</v>
      </c>
      <c r="C153" s="97">
        <v>366</v>
      </c>
    </row>
    <row r="154" customHeight="1" spans="1:3">
      <c r="A154" s="74">
        <v>1030435</v>
      </c>
      <c r="B154" s="96" t="s">
        <v>156</v>
      </c>
      <c r="C154" s="97">
        <v>0</v>
      </c>
    </row>
    <row r="155" customHeight="1" spans="1:3">
      <c r="A155" s="74">
        <v>1030442</v>
      </c>
      <c r="B155" s="96" t="s">
        <v>157</v>
      </c>
      <c r="C155" s="97">
        <v>46</v>
      </c>
    </row>
    <row r="156" customHeight="1" spans="1:3">
      <c r="A156" s="74">
        <v>103044220</v>
      </c>
      <c r="B156" s="96" t="s">
        <v>158</v>
      </c>
      <c r="C156" s="97">
        <v>0</v>
      </c>
    </row>
    <row r="157" customHeight="1" spans="1:3">
      <c r="A157" s="74">
        <v>1030443</v>
      </c>
      <c r="B157" s="96" t="s">
        <v>159</v>
      </c>
      <c r="C157" s="97">
        <v>0</v>
      </c>
    </row>
    <row r="158" customHeight="1" spans="1:3">
      <c r="A158" s="74">
        <v>103044308</v>
      </c>
      <c r="B158" s="96" t="s">
        <v>160</v>
      </c>
      <c r="C158" s="97">
        <v>0</v>
      </c>
    </row>
    <row r="159" customHeight="1" spans="1:3">
      <c r="A159" s="74">
        <v>1030444</v>
      </c>
      <c r="B159" s="96" t="s">
        <v>161</v>
      </c>
      <c r="C159" s="97">
        <v>0</v>
      </c>
    </row>
    <row r="160" customHeight="1" spans="1:3">
      <c r="A160" s="74">
        <v>103044436</v>
      </c>
      <c r="B160" s="96" t="s">
        <v>162</v>
      </c>
      <c r="C160" s="97">
        <v>0</v>
      </c>
    </row>
    <row r="161" customHeight="1" spans="1:3">
      <c r="A161" s="74">
        <v>1030446</v>
      </c>
      <c r="B161" s="96" t="s">
        <v>163</v>
      </c>
      <c r="C161" s="97">
        <v>34</v>
      </c>
    </row>
    <row r="162" customHeight="1" spans="1:3">
      <c r="A162" s="74">
        <v>103044609</v>
      </c>
      <c r="B162" s="96" t="s">
        <v>164</v>
      </c>
      <c r="C162" s="97">
        <v>0</v>
      </c>
    </row>
    <row r="163" customHeight="1" spans="1:3">
      <c r="A163" s="74">
        <v>1030447</v>
      </c>
      <c r="B163" s="96" t="s">
        <v>165</v>
      </c>
      <c r="C163" s="97">
        <v>0</v>
      </c>
    </row>
    <row r="164" customHeight="1" spans="1:3">
      <c r="A164" s="74">
        <v>1030449</v>
      </c>
      <c r="B164" s="96" t="s">
        <v>166</v>
      </c>
      <c r="C164" s="97">
        <v>0</v>
      </c>
    </row>
    <row r="165" customHeight="1" spans="1:3">
      <c r="A165" s="74">
        <v>1030450</v>
      </c>
      <c r="B165" s="96" t="s">
        <v>167</v>
      </c>
      <c r="C165" s="97">
        <v>0</v>
      </c>
    </row>
    <row r="166" customHeight="1" spans="1:3">
      <c r="A166" s="74">
        <v>1030451</v>
      </c>
      <c r="B166" s="96" t="s">
        <v>168</v>
      </c>
      <c r="C166" s="97">
        <v>0</v>
      </c>
    </row>
    <row r="167" customHeight="1" spans="1:3">
      <c r="A167" s="74">
        <v>1030452</v>
      </c>
      <c r="B167" s="96" t="s">
        <v>169</v>
      </c>
      <c r="C167" s="97">
        <v>0</v>
      </c>
    </row>
    <row r="168" customHeight="1" spans="1:3">
      <c r="A168" s="74">
        <v>1030453</v>
      </c>
      <c r="B168" s="96" t="s">
        <v>170</v>
      </c>
      <c r="C168" s="97">
        <v>0</v>
      </c>
    </row>
    <row r="169" customHeight="1" spans="1:3">
      <c r="A169" s="74"/>
      <c r="B169" s="94" t="s">
        <v>171</v>
      </c>
      <c r="C169" s="97">
        <v>84</v>
      </c>
    </row>
    <row r="170" customHeight="1" spans="1:3">
      <c r="A170" s="74">
        <v>10305</v>
      </c>
      <c r="B170" s="94" t="s">
        <v>172</v>
      </c>
      <c r="C170" s="95">
        <f>C171+C194+C195+C196</f>
        <v>4220</v>
      </c>
    </row>
    <row r="171" customHeight="1" spans="1:3">
      <c r="A171" s="74">
        <v>1030501</v>
      </c>
      <c r="B171" s="96" t="s">
        <v>173</v>
      </c>
      <c r="C171" s="95">
        <f>SUM(C172:C193)</f>
        <v>4220</v>
      </c>
    </row>
    <row r="172" customHeight="1" spans="1:3">
      <c r="A172" s="74">
        <v>103050101</v>
      </c>
      <c r="B172" s="96" t="s">
        <v>174</v>
      </c>
      <c r="C172" s="97">
        <v>506</v>
      </c>
    </row>
    <row r="173" customHeight="1" spans="1:3">
      <c r="A173" s="74">
        <v>103050102</v>
      </c>
      <c r="B173" s="96" t="s">
        <v>175</v>
      </c>
      <c r="C173" s="97">
        <v>89</v>
      </c>
    </row>
    <row r="174" customHeight="1" spans="1:3">
      <c r="A174" s="74">
        <v>103050103</v>
      </c>
      <c r="B174" s="96" t="s">
        <v>176</v>
      </c>
      <c r="C174" s="97">
        <v>316</v>
      </c>
    </row>
    <row r="175" customHeight="1" spans="1:3">
      <c r="A175" s="74">
        <v>103050105</v>
      </c>
      <c r="B175" s="96" t="s">
        <v>177</v>
      </c>
      <c r="C175" s="97">
        <v>0</v>
      </c>
    </row>
    <row r="176" customHeight="1" spans="1:3">
      <c r="A176" s="74">
        <v>103050107</v>
      </c>
      <c r="B176" s="96" t="s">
        <v>178</v>
      </c>
      <c r="C176" s="97">
        <v>0</v>
      </c>
    </row>
    <row r="177" customHeight="1" spans="1:3">
      <c r="A177" s="74">
        <v>103050108</v>
      </c>
      <c r="B177" s="96" t="s">
        <v>179</v>
      </c>
      <c r="C177" s="97">
        <v>0</v>
      </c>
    </row>
    <row r="178" customHeight="1" spans="1:3">
      <c r="A178" s="74">
        <v>103050109</v>
      </c>
      <c r="B178" s="96" t="s">
        <v>180</v>
      </c>
      <c r="C178" s="97">
        <v>98</v>
      </c>
    </row>
    <row r="179" customHeight="1" spans="1:3">
      <c r="A179" s="74">
        <v>103050110</v>
      </c>
      <c r="B179" s="96" t="s">
        <v>181</v>
      </c>
      <c r="C179" s="97">
        <v>38</v>
      </c>
    </row>
    <row r="180" customHeight="1" spans="1:3">
      <c r="A180" s="74">
        <v>103050111</v>
      </c>
      <c r="B180" s="96" t="s">
        <v>182</v>
      </c>
      <c r="C180" s="97">
        <v>0</v>
      </c>
    </row>
    <row r="181" customHeight="1" spans="1:3">
      <c r="A181" s="74">
        <v>103050112</v>
      </c>
      <c r="B181" s="96" t="s">
        <v>183</v>
      </c>
      <c r="C181" s="97">
        <v>0</v>
      </c>
    </row>
    <row r="182" customHeight="1" spans="1:3">
      <c r="A182" s="74">
        <v>103050113</v>
      </c>
      <c r="B182" s="96" t="s">
        <v>184</v>
      </c>
      <c r="C182" s="97">
        <v>0</v>
      </c>
    </row>
    <row r="183" customHeight="1" spans="1:3">
      <c r="A183" s="74">
        <v>103050114</v>
      </c>
      <c r="B183" s="96" t="s">
        <v>185</v>
      </c>
      <c r="C183" s="97">
        <v>311</v>
      </c>
    </row>
    <row r="184" customHeight="1" spans="1:3">
      <c r="A184" s="74">
        <v>103050115</v>
      </c>
      <c r="B184" s="96" t="s">
        <v>186</v>
      </c>
      <c r="C184" s="97">
        <v>0</v>
      </c>
    </row>
    <row r="185" customHeight="1" spans="1:3">
      <c r="A185" s="74">
        <v>103050116</v>
      </c>
      <c r="B185" s="96" t="s">
        <v>187</v>
      </c>
      <c r="C185" s="97">
        <v>509</v>
      </c>
    </row>
    <row r="186" customHeight="1" spans="1:3">
      <c r="A186" s="74">
        <v>103050117</v>
      </c>
      <c r="B186" s="96" t="s">
        <v>188</v>
      </c>
      <c r="C186" s="97">
        <v>0</v>
      </c>
    </row>
    <row r="187" customHeight="1" spans="1:3">
      <c r="A187" s="74">
        <v>103050118</v>
      </c>
      <c r="B187" s="96" t="s">
        <v>189</v>
      </c>
      <c r="C187" s="97">
        <v>0</v>
      </c>
    </row>
    <row r="188" customHeight="1" spans="1:3">
      <c r="A188" s="74">
        <v>103050119</v>
      </c>
      <c r="B188" s="96" t="s">
        <v>190</v>
      </c>
      <c r="C188" s="97">
        <v>0</v>
      </c>
    </row>
    <row r="189" customHeight="1" spans="1:3">
      <c r="A189" s="74">
        <v>103050120</v>
      </c>
      <c r="B189" s="96" t="s">
        <v>191</v>
      </c>
      <c r="C189" s="97">
        <v>0</v>
      </c>
    </row>
    <row r="190" customHeight="1" spans="1:3">
      <c r="A190" s="74">
        <v>103050121</v>
      </c>
      <c r="B190" s="96" t="s">
        <v>192</v>
      </c>
      <c r="C190" s="97">
        <v>0</v>
      </c>
    </row>
    <row r="191" customHeight="1" spans="1:3">
      <c r="A191" s="74">
        <v>103050122</v>
      </c>
      <c r="B191" s="96" t="s">
        <v>193</v>
      </c>
      <c r="C191" s="97">
        <v>37</v>
      </c>
    </row>
    <row r="192" customHeight="1" spans="1:3">
      <c r="A192" s="74">
        <v>103050123</v>
      </c>
      <c r="B192" s="96" t="s">
        <v>194</v>
      </c>
      <c r="C192" s="97">
        <v>46</v>
      </c>
    </row>
    <row r="193" customHeight="1" spans="1:3">
      <c r="A193" s="74">
        <v>103050199</v>
      </c>
      <c r="B193" s="96" t="s">
        <v>195</v>
      </c>
      <c r="C193" s="97">
        <v>2270</v>
      </c>
    </row>
    <row r="194" customHeight="1" spans="1:3">
      <c r="A194" s="74">
        <v>1030502</v>
      </c>
      <c r="B194" s="96" t="s">
        <v>196</v>
      </c>
      <c r="C194" s="97">
        <v>0</v>
      </c>
    </row>
    <row r="195" customHeight="1" spans="1:3">
      <c r="A195" s="74">
        <v>1030503</v>
      </c>
      <c r="B195" s="96" t="s">
        <v>197</v>
      </c>
      <c r="C195" s="97">
        <v>0</v>
      </c>
    </row>
    <row r="196" customHeight="1" spans="1:3">
      <c r="A196" s="74">
        <v>1030509</v>
      </c>
      <c r="B196" s="96" t="s">
        <v>198</v>
      </c>
      <c r="C196" s="97">
        <v>0</v>
      </c>
    </row>
    <row r="197" customHeight="1" spans="1:3">
      <c r="A197" s="74">
        <v>10306</v>
      </c>
      <c r="B197" s="94" t="s">
        <v>199</v>
      </c>
      <c r="C197" s="95">
        <f>C198+C202+C205+C207+C209+C210+C214+C215</f>
        <v>0</v>
      </c>
    </row>
    <row r="198" customHeight="1" spans="1:3">
      <c r="A198" s="74">
        <v>1030601</v>
      </c>
      <c r="B198" s="96" t="s">
        <v>200</v>
      </c>
      <c r="C198" s="95">
        <f>C199+C200+C201</f>
        <v>0</v>
      </c>
    </row>
    <row r="199" customHeight="1" spans="1:3">
      <c r="A199" s="74">
        <v>103060101</v>
      </c>
      <c r="B199" s="96" t="s">
        <v>201</v>
      </c>
      <c r="C199" s="97">
        <v>0</v>
      </c>
    </row>
    <row r="200" customHeight="1" spans="1:3">
      <c r="A200" s="74">
        <v>103060102</v>
      </c>
      <c r="B200" s="96" t="s">
        <v>202</v>
      </c>
      <c r="C200" s="97">
        <v>0</v>
      </c>
    </row>
    <row r="201" customHeight="1" spans="1:3">
      <c r="A201" s="74">
        <v>103060199</v>
      </c>
      <c r="B201" s="96" t="s">
        <v>203</v>
      </c>
      <c r="C201" s="97">
        <v>0</v>
      </c>
    </row>
    <row r="202" customHeight="1" spans="1:3">
      <c r="A202" s="74">
        <v>1030602</v>
      </c>
      <c r="B202" s="96" t="s">
        <v>204</v>
      </c>
      <c r="C202" s="95">
        <f>C203+C204</f>
        <v>0</v>
      </c>
    </row>
    <row r="203" customHeight="1" spans="1:3">
      <c r="A203" s="74">
        <v>103060201</v>
      </c>
      <c r="B203" s="96" t="s">
        <v>205</v>
      </c>
      <c r="C203" s="97">
        <v>0</v>
      </c>
    </row>
    <row r="204" customHeight="1" spans="1:3">
      <c r="A204" s="74">
        <v>103060299</v>
      </c>
      <c r="B204" s="96" t="s">
        <v>206</v>
      </c>
      <c r="C204" s="97">
        <v>0</v>
      </c>
    </row>
    <row r="205" customHeight="1" spans="1:3">
      <c r="A205" s="74">
        <v>1030603</v>
      </c>
      <c r="B205" s="96" t="s">
        <v>207</v>
      </c>
      <c r="C205" s="95">
        <f>C206</f>
        <v>0</v>
      </c>
    </row>
    <row r="206" customHeight="1" spans="1:3">
      <c r="A206" s="74">
        <v>103060399</v>
      </c>
      <c r="B206" s="96" t="s">
        <v>208</v>
      </c>
      <c r="C206" s="97">
        <v>0</v>
      </c>
    </row>
    <row r="207" customHeight="1" spans="1:3">
      <c r="A207" s="74">
        <v>1030604</v>
      </c>
      <c r="B207" s="96" t="s">
        <v>209</v>
      </c>
      <c r="C207" s="95">
        <f>C208</f>
        <v>0</v>
      </c>
    </row>
    <row r="208" customHeight="1" spans="1:3">
      <c r="A208" s="74">
        <v>103060499</v>
      </c>
      <c r="B208" s="96" t="s">
        <v>210</v>
      </c>
      <c r="C208" s="97">
        <v>0</v>
      </c>
    </row>
    <row r="209" customHeight="1" spans="1:3">
      <c r="A209" s="74">
        <v>1030605</v>
      </c>
      <c r="B209" s="96" t="s">
        <v>211</v>
      </c>
      <c r="C209" s="97">
        <v>0</v>
      </c>
    </row>
    <row r="210" customHeight="1" spans="1:3">
      <c r="A210" s="74">
        <v>1030606</v>
      </c>
      <c r="B210" s="96" t="s">
        <v>212</v>
      </c>
      <c r="C210" s="95">
        <f>SUM(C211:C213)</f>
        <v>0</v>
      </c>
    </row>
    <row r="211" customHeight="1" spans="1:3">
      <c r="A211" s="74">
        <v>103060601</v>
      </c>
      <c r="B211" s="96" t="s">
        <v>213</v>
      </c>
      <c r="C211" s="97">
        <v>0</v>
      </c>
    </row>
    <row r="212" customHeight="1" spans="1:3">
      <c r="A212" s="74">
        <v>103060602</v>
      </c>
      <c r="B212" s="96" t="s">
        <v>214</v>
      </c>
      <c r="C212" s="97">
        <v>0</v>
      </c>
    </row>
    <row r="213" customHeight="1" spans="1:3">
      <c r="A213" s="74">
        <v>103060699</v>
      </c>
      <c r="B213" s="96" t="s">
        <v>215</v>
      </c>
      <c r="C213" s="97">
        <v>0</v>
      </c>
    </row>
    <row r="214" customHeight="1" spans="1:3">
      <c r="A214" s="74">
        <v>1030607</v>
      </c>
      <c r="B214" s="96" t="s">
        <v>216</v>
      </c>
      <c r="C214" s="97">
        <v>0</v>
      </c>
    </row>
    <row r="215" customHeight="1" spans="1:3">
      <c r="A215" s="74">
        <v>1030699</v>
      </c>
      <c r="B215" s="96" t="s">
        <v>217</v>
      </c>
      <c r="C215" s="97">
        <v>0</v>
      </c>
    </row>
    <row r="216" customHeight="1" spans="1:3">
      <c r="A216" s="74">
        <v>10307</v>
      </c>
      <c r="B216" s="94" t="s">
        <v>218</v>
      </c>
      <c r="C216" s="95">
        <f>SUM(C217:C221,C226:C230,C233:C236,C241:C245,C248:C249)</f>
        <v>6933</v>
      </c>
    </row>
    <row r="217" customHeight="1" spans="1:3">
      <c r="A217" s="74">
        <v>1030701</v>
      </c>
      <c r="B217" s="96" t="s">
        <v>219</v>
      </c>
      <c r="C217" s="97">
        <v>0</v>
      </c>
    </row>
    <row r="218" customHeight="1" spans="1:3">
      <c r="A218" s="74">
        <v>1030702</v>
      </c>
      <c r="B218" s="96" t="s">
        <v>220</v>
      </c>
      <c r="C218" s="97">
        <v>0</v>
      </c>
    </row>
    <row r="219" customHeight="1" spans="1:3">
      <c r="A219" s="74">
        <v>1030703</v>
      </c>
      <c r="B219" s="96" t="s">
        <v>221</v>
      </c>
      <c r="C219" s="97">
        <v>0</v>
      </c>
    </row>
    <row r="220" customHeight="1" spans="1:3">
      <c r="A220" s="74">
        <v>1030704</v>
      </c>
      <c r="B220" s="96" t="s">
        <v>222</v>
      </c>
      <c r="C220" s="97">
        <v>0</v>
      </c>
    </row>
    <row r="221" customHeight="1" spans="1:3">
      <c r="A221" s="74">
        <v>1030705</v>
      </c>
      <c r="B221" s="96" t="s">
        <v>223</v>
      </c>
      <c r="C221" s="95">
        <f>SUM(C222:C225)</f>
        <v>145</v>
      </c>
    </row>
    <row r="222" customHeight="1" spans="1:3">
      <c r="A222" s="74">
        <v>103070501</v>
      </c>
      <c r="B222" s="96" t="s">
        <v>224</v>
      </c>
      <c r="C222" s="97">
        <v>41</v>
      </c>
    </row>
    <row r="223" customHeight="1" spans="1:3">
      <c r="A223" s="74">
        <v>103070502</v>
      </c>
      <c r="B223" s="96" t="s">
        <v>225</v>
      </c>
      <c r="C223" s="97">
        <v>0</v>
      </c>
    </row>
    <row r="224" customHeight="1" spans="1:3">
      <c r="A224" s="74">
        <v>103070503</v>
      </c>
      <c r="B224" s="96" t="s">
        <v>226</v>
      </c>
      <c r="C224" s="97">
        <v>0</v>
      </c>
    </row>
    <row r="225" customHeight="1" spans="1:3">
      <c r="A225" s="74">
        <v>103070599</v>
      </c>
      <c r="B225" s="96" t="s">
        <v>227</v>
      </c>
      <c r="C225" s="97">
        <v>104</v>
      </c>
    </row>
    <row r="226" customHeight="1" spans="1:3">
      <c r="A226" s="74">
        <v>1030706</v>
      </c>
      <c r="B226" s="96" t="s">
        <v>228</v>
      </c>
      <c r="C226" s="97">
        <v>6788</v>
      </c>
    </row>
    <row r="227" customHeight="1" spans="1:3">
      <c r="A227" s="74">
        <v>1030707</v>
      </c>
      <c r="B227" s="96" t="s">
        <v>229</v>
      </c>
      <c r="C227" s="97">
        <v>0</v>
      </c>
    </row>
    <row r="228" customHeight="1" spans="1:3">
      <c r="A228" s="74">
        <v>1030708</v>
      </c>
      <c r="B228" s="96" t="s">
        <v>230</v>
      </c>
      <c r="C228" s="97">
        <v>0</v>
      </c>
    </row>
    <row r="229" customHeight="1" spans="1:3">
      <c r="A229" s="74">
        <v>1030709</v>
      </c>
      <c r="B229" s="96" t="s">
        <v>231</v>
      </c>
      <c r="C229" s="97">
        <v>0</v>
      </c>
    </row>
    <row r="230" customHeight="1" spans="1:3">
      <c r="A230" s="74">
        <v>1030710</v>
      </c>
      <c r="B230" s="96" t="s">
        <v>232</v>
      </c>
      <c r="C230" s="95">
        <f>C231+C232</f>
        <v>0</v>
      </c>
    </row>
    <row r="231" customHeight="1" spans="1:3">
      <c r="A231" s="74">
        <v>103071001</v>
      </c>
      <c r="B231" s="96" t="s">
        <v>233</v>
      </c>
      <c r="C231" s="97">
        <v>0</v>
      </c>
    </row>
    <row r="232" customHeight="1" spans="1:3">
      <c r="A232" s="74">
        <v>103071002</v>
      </c>
      <c r="B232" s="96" t="s">
        <v>234</v>
      </c>
      <c r="C232" s="97">
        <v>0</v>
      </c>
    </row>
    <row r="233" customHeight="1" spans="1:3">
      <c r="A233" s="74">
        <v>1030711</v>
      </c>
      <c r="B233" s="96" t="s">
        <v>235</v>
      </c>
      <c r="C233" s="97">
        <v>0</v>
      </c>
    </row>
    <row r="234" customHeight="1" spans="1:3">
      <c r="A234" s="74">
        <v>1030712</v>
      </c>
      <c r="B234" s="96" t="s">
        <v>236</v>
      </c>
      <c r="C234" s="97">
        <v>0</v>
      </c>
    </row>
    <row r="235" customHeight="1" spans="1:3">
      <c r="A235" s="74">
        <v>1030713</v>
      </c>
      <c r="B235" s="96" t="s">
        <v>237</v>
      </c>
      <c r="C235" s="97">
        <v>0</v>
      </c>
    </row>
    <row r="236" customHeight="1" spans="1:3">
      <c r="A236" s="74">
        <v>1030714</v>
      </c>
      <c r="B236" s="96" t="s">
        <v>238</v>
      </c>
      <c r="C236" s="95">
        <f>SUM(C237:C240)</f>
        <v>0</v>
      </c>
    </row>
    <row r="237" customHeight="1" spans="1:3">
      <c r="A237" s="74">
        <v>103071401</v>
      </c>
      <c r="B237" s="96" t="s">
        <v>239</v>
      </c>
      <c r="C237" s="97">
        <v>0</v>
      </c>
    </row>
    <row r="238" customHeight="1" spans="1:3">
      <c r="A238" s="74">
        <v>103071402</v>
      </c>
      <c r="B238" s="96" t="s">
        <v>240</v>
      </c>
      <c r="C238" s="97">
        <v>0</v>
      </c>
    </row>
    <row r="239" customHeight="1" spans="1:3">
      <c r="A239" s="74">
        <v>103071404</v>
      </c>
      <c r="B239" s="96" t="s">
        <v>241</v>
      </c>
      <c r="C239" s="97">
        <v>0</v>
      </c>
    </row>
    <row r="240" customHeight="1" spans="1:3">
      <c r="A240" s="74">
        <v>103071405</v>
      </c>
      <c r="B240" s="96" t="s">
        <v>242</v>
      </c>
      <c r="C240" s="97">
        <v>0</v>
      </c>
    </row>
    <row r="241" customHeight="1" spans="1:3">
      <c r="A241" s="74">
        <v>1030715</v>
      </c>
      <c r="B241" s="96" t="s">
        <v>243</v>
      </c>
      <c r="C241" s="97">
        <v>0</v>
      </c>
    </row>
    <row r="242" customHeight="1" spans="1:3">
      <c r="A242" s="74">
        <v>1030716</v>
      </c>
      <c r="B242" s="96" t="s">
        <v>244</v>
      </c>
      <c r="C242" s="97">
        <v>0</v>
      </c>
    </row>
    <row r="243" customHeight="1" spans="1:3">
      <c r="A243" s="74">
        <v>1030717</v>
      </c>
      <c r="B243" s="96" t="s">
        <v>245</v>
      </c>
      <c r="C243" s="97">
        <v>0</v>
      </c>
    </row>
    <row r="244" customHeight="1" spans="1:3">
      <c r="A244" s="74" t="s">
        <v>246</v>
      </c>
      <c r="B244" s="96" t="s">
        <v>247</v>
      </c>
      <c r="C244" s="97">
        <v>0</v>
      </c>
    </row>
    <row r="245" customHeight="1" spans="1:3">
      <c r="A245" s="74" t="s">
        <v>248</v>
      </c>
      <c r="B245" s="96" t="s">
        <v>249</v>
      </c>
      <c r="C245" s="95">
        <f>SUM(C246:C247)</f>
        <v>0</v>
      </c>
    </row>
    <row r="246" customHeight="1" spans="1:3">
      <c r="A246" s="74" t="s">
        <v>250</v>
      </c>
      <c r="B246" s="96" t="s">
        <v>251</v>
      </c>
      <c r="C246" s="97">
        <v>0</v>
      </c>
    </row>
    <row r="247" customHeight="1" spans="1:3">
      <c r="A247" s="74" t="s">
        <v>252</v>
      </c>
      <c r="B247" s="96" t="s">
        <v>253</v>
      </c>
      <c r="C247" s="97">
        <v>0</v>
      </c>
    </row>
    <row r="248" customHeight="1" spans="1:3">
      <c r="A248" s="74" t="s">
        <v>254</v>
      </c>
      <c r="B248" s="96" t="s">
        <v>255</v>
      </c>
      <c r="C248" s="97">
        <v>0</v>
      </c>
    </row>
    <row r="249" customHeight="1" spans="1:3">
      <c r="A249" s="74">
        <v>1030799</v>
      </c>
      <c r="B249" s="96" t="s">
        <v>256</v>
      </c>
      <c r="C249" s="97">
        <v>0</v>
      </c>
    </row>
    <row r="250" customHeight="1" spans="1:3">
      <c r="A250" s="74">
        <v>10308</v>
      </c>
      <c r="B250" s="94" t="s">
        <v>257</v>
      </c>
      <c r="C250" s="95">
        <f>SUM(C251:C252)</f>
        <v>77</v>
      </c>
    </row>
    <row r="251" customHeight="1" spans="1:3">
      <c r="A251" s="74">
        <v>1030801</v>
      </c>
      <c r="B251" s="96" t="s">
        <v>258</v>
      </c>
      <c r="C251" s="97">
        <v>0</v>
      </c>
    </row>
    <row r="252" customHeight="1" spans="1:3">
      <c r="A252" s="74">
        <v>1030802</v>
      </c>
      <c r="B252" s="96" t="s">
        <v>259</v>
      </c>
      <c r="C252" s="97">
        <v>77</v>
      </c>
    </row>
    <row r="253" customHeight="1" spans="1:3">
      <c r="A253" s="74">
        <v>10309</v>
      </c>
      <c r="B253" s="94" t="s">
        <v>260</v>
      </c>
      <c r="C253" s="95">
        <f>SUM(C254:C258)</f>
        <v>0</v>
      </c>
    </row>
    <row r="254" customHeight="1" spans="1:3">
      <c r="A254" s="74">
        <v>1030901</v>
      </c>
      <c r="B254" s="96" t="s">
        <v>261</v>
      </c>
      <c r="C254" s="97">
        <v>0</v>
      </c>
    </row>
    <row r="255" customHeight="1" spans="1:3">
      <c r="A255" s="74">
        <v>1030902</v>
      </c>
      <c r="B255" s="96" t="s">
        <v>262</v>
      </c>
      <c r="C255" s="97">
        <v>0</v>
      </c>
    </row>
    <row r="256" customHeight="1" spans="1:3">
      <c r="A256" s="74">
        <v>1030903</v>
      </c>
      <c r="B256" s="96" t="s">
        <v>263</v>
      </c>
      <c r="C256" s="97">
        <v>0</v>
      </c>
    </row>
    <row r="257" customHeight="1" spans="1:3">
      <c r="A257" s="74">
        <v>1030904</v>
      </c>
      <c r="B257" s="96" t="s">
        <v>264</v>
      </c>
      <c r="C257" s="97">
        <v>0</v>
      </c>
    </row>
    <row r="258" customHeight="1" spans="1:3">
      <c r="A258" s="74">
        <v>1030999</v>
      </c>
      <c r="B258" s="96" t="s">
        <v>265</v>
      </c>
      <c r="C258" s="97">
        <v>0</v>
      </c>
    </row>
    <row r="259" customHeight="1" spans="1:3">
      <c r="A259" s="74">
        <v>10399</v>
      </c>
      <c r="B259" s="94" t="s">
        <v>266</v>
      </c>
      <c r="C259" s="95">
        <f>SUM(C260:C266)</f>
        <v>0</v>
      </c>
    </row>
    <row r="260" customHeight="1" spans="1:3">
      <c r="A260" s="74">
        <v>1039904</v>
      </c>
      <c r="B260" s="96" t="s">
        <v>267</v>
      </c>
      <c r="C260" s="97">
        <v>0</v>
      </c>
    </row>
    <row r="261" customHeight="1" spans="1:3">
      <c r="A261" s="74">
        <v>1039907</v>
      </c>
      <c r="B261" s="96" t="s">
        <v>268</v>
      </c>
      <c r="C261" s="97">
        <v>0</v>
      </c>
    </row>
    <row r="262" customHeight="1" spans="1:3">
      <c r="A262" s="74">
        <v>1039908</v>
      </c>
      <c r="B262" s="96" t="s">
        <v>269</v>
      </c>
      <c r="C262" s="97">
        <v>0</v>
      </c>
    </row>
    <row r="263" customHeight="1" spans="1:3">
      <c r="A263" s="74">
        <v>1039912</v>
      </c>
      <c r="B263" s="96" t="s">
        <v>270</v>
      </c>
      <c r="C263" s="97">
        <v>0</v>
      </c>
    </row>
    <row r="264" customHeight="1" spans="1:3">
      <c r="A264" s="74">
        <v>1039913</v>
      </c>
      <c r="B264" s="96" t="s">
        <v>271</v>
      </c>
      <c r="C264" s="97">
        <v>0</v>
      </c>
    </row>
    <row r="265" customHeight="1" spans="1:3">
      <c r="A265" s="74">
        <v>1039914</v>
      </c>
      <c r="B265" s="96" t="s">
        <v>272</v>
      </c>
      <c r="C265" s="97">
        <v>0</v>
      </c>
    </row>
    <row r="266" customHeight="1" spans="1:3">
      <c r="A266" s="74">
        <v>1039999</v>
      </c>
      <c r="B266" s="96" t="s">
        <v>273</v>
      </c>
      <c r="C266" s="97">
        <v>0</v>
      </c>
    </row>
    <row r="267" customHeight="1" spans="1:3">
      <c r="A267" s="74"/>
      <c r="B267" s="96"/>
      <c r="C267" s="100"/>
    </row>
    <row r="268" customHeight="1" spans="1:3">
      <c r="A268" s="74"/>
      <c r="B268" s="94" t="s">
        <v>274</v>
      </c>
      <c r="C268" s="95">
        <f>C269+C314</f>
        <v>47242</v>
      </c>
    </row>
    <row r="269" customHeight="1" spans="1:3">
      <c r="A269" s="74">
        <v>10301</v>
      </c>
      <c r="B269" s="94" t="s">
        <v>275</v>
      </c>
      <c r="C269" s="95">
        <f>SUM(C270:C279,C285:C290,C293:C295,C299:C305,C313)</f>
        <v>47242</v>
      </c>
    </row>
    <row r="270" customHeight="1" spans="1:3">
      <c r="A270" s="74">
        <v>1030102</v>
      </c>
      <c r="B270" s="96" t="s">
        <v>276</v>
      </c>
      <c r="C270" s="97">
        <v>0</v>
      </c>
    </row>
    <row r="271" customHeight="1" spans="1:3">
      <c r="A271" s="74">
        <v>1030106</v>
      </c>
      <c r="B271" s="96" t="s">
        <v>277</v>
      </c>
      <c r="C271" s="97">
        <v>0</v>
      </c>
    </row>
    <row r="272" customHeight="1" spans="1:3">
      <c r="A272" s="74">
        <v>1030110</v>
      </c>
      <c r="B272" s="96" t="s">
        <v>278</v>
      </c>
      <c r="C272" s="97">
        <v>0</v>
      </c>
    </row>
    <row r="273" customHeight="1" spans="1:3">
      <c r="A273" s="74">
        <v>1030112</v>
      </c>
      <c r="B273" s="96" t="s">
        <v>279</v>
      </c>
      <c r="C273" s="97">
        <v>0</v>
      </c>
    </row>
    <row r="274" customHeight="1" spans="1:3">
      <c r="A274" s="74">
        <v>1030115</v>
      </c>
      <c r="B274" s="96" t="s">
        <v>280</v>
      </c>
      <c r="C274" s="97">
        <v>0</v>
      </c>
    </row>
    <row r="275" customHeight="1" spans="1:3">
      <c r="A275" s="74">
        <v>1030121</v>
      </c>
      <c r="B275" s="96" t="s">
        <v>281</v>
      </c>
      <c r="C275" s="97">
        <v>0</v>
      </c>
    </row>
    <row r="276" customHeight="1" spans="1:3">
      <c r="A276" s="74">
        <v>1030129</v>
      </c>
      <c r="B276" s="96" t="s">
        <v>282</v>
      </c>
      <c r="C276" s="97">
        <v>0</v>
      </c>
    </row>
    <row r="277" customHeight="1" spans="1:3">
      <c r="A277" s="74">
        <v>1030146</v>
      </c>
      <c r="B277" s="96" t="s">
        <v>283</v>
      </c>
      <c r="C277" s="97">
        <v>715</v>
      </c>
    </row>
    <row r="278" customHeight="1" spans="1:3">
      <c r="A278" s="74">
        <v>1030147</v>
      </c>
      <c r="B278" s="96" t="s">
        <v>284</v>
      </c>
      <c r="C278" s="97">
        <v>300</v>
      </c>
    </row>
    <row r="279" customHeight="1" spans="1:3">
      <c r="A279" s="74">
        <v>1030148</v>
      </c>
      <c r="B279" s="96" t="s">
        <v>285</v>
      </c>
      <c r="C279" s="95">
        <f>SUM(C280:C284)</f>
        <v>45189</v>
      </c>
    </row>
    <row r="280" customHeight="1" spans="1:3">
      <c r="A280" s="74">
        <v>103014801</v>
      </c>
      <c r="B280" s="96" t="s">
        <v>286</v>
      </c>
      <c r="C280" s="97">
        <v>36336</v>
      </c>
    </row>
    <row r="281" customHeight="1" spans="1:3">
      <c r="A281" s="74">
        <v>103014802</v>
      </c>
      <c r="B281" s="96" t="s">
        <v>287</v>
      </c>
      <c r="C281" s="97">
        <v>1298</v>
      </c>
    </row>
    <row r="282" customHeight="1" spans="1:3">
      <c r="A282" s="74">
        <v>103014803</v>
      </c>
      <c r="B282" s="96" t="s">
        <v>288</v>
      </c>
      <c r="C282" s="97">
        <v>112</v>
      </c>
    </row>
    <row r="283" customHeight="1" spans="1:3">
      <c r="A283" s="74">
        <v>103014898</v>
      </c>
      <c r="B283" s="96" t="s">
        <v>289</v>
      </c>
      <c r="C283" s="97">
        <v>-5</v>
      </c>
    </row>
    <row r="284" customHeight="1" spans="1:3">
      <c r="A284" s="74">
        <v>103014899</v>
      </c>
      <c r="B284" s="96" t="s">
        <v>290</v>
      </c>
      <c r="C284" s="97">
        <v>7448</v>
      </c>
    </row>
    <row r="285" customHeight="1" spans="1:3">
      <c r="A285" s="74">
        <v>1030149</v>
      </c>
      <c r="B285" s="96" t="s">
        <v>291</v>
      </c>
      <c r="C285" s="97">
        <v>0</v>
      </c>
    </row>
    <row r="286" customHeight="1" spans="1:3">
      <c r="A286" s="74">
        <v>1030150</v>
      </c>
      <c r="B286" s="96" t="s">
        <v>292</v>
      </c>
      <c r="C286" s="97">
        <v>0</v>
      </c>
    </row>
    <row r="287" customHeight="1" spans="1:3">
      <c r="A287" s="74">
        <v>1030152</v>
      </c>
      <c r="B287" s="96" t="s">
        <v>293</v>
      </c>
      <c r="C287" s="97">
        <v>0</v>
      </c>
    </row>
    <row r="288" customHeight="1" spans="1:3">
      <c r="A288" s="74">
        <v>1030153</v>
      </c>
      <c r="B288" s="96" t="s">
        <v>294</v>
      </c>
      <c r="C288" s="97">
        <v>0</v>
      </c>
    </row>
    <row r="289" customHeight="1" spans="1:3">
      <c r="A289" s="74">
        <v>1030154</v>
      </c>
      <c r="B289" s="96" t="s">
        <v>295</v>
      </c>
      <c r="C289" s="97">
        <v>0</v>
      </c>
    </row>
    <row r="290" customHeight="1" spans="1:3">
      <c r="A290" s="74">
        <v>1030155</v>
      </c>
      <c r="B290" s="96" t="s">
        <v>296</v>
      </c>
      <c r="C290" s="95">
        <f>C291+C292</f>
        <v>0</v>
      </c>
    </row>
    <row r="291" customHeight="1" spans="1:3">
      <c r="A291" s="74">
        <v>103015501</v>
      </c>
      <c r="B291" s="96" t="s">
        <v>297</v>
      </c>
      <c r="C291" s="97">
        <v>0</v>
      </c>
    </row>
    <row r="292" customHeight="1" spans="1:3">
      <c r="A292" s="74">
        <v>103015502</v>
      </c>
      <c r="B292" s="96" t="s">
        <v>298</v>
      </c>
      <c r="C292" s="97">
        <v>0</v>
      </c>
    </row>
    <row r="293" customHeight="1" spans="1:3">
      <c r="A293" s="74">
        <v>1030156</v>
      </c>
      <c r="B293" s="96" t="s">
        <v>299</v>
      </c>
      <c r="C293" s="97">
        <v>1027</v>
      </c>
    </row>
    <row r="294" customHeight="1" spans="1:3">
      <c r="A294" s="74">
        <v>1030157</v>
      </c>
      <c r="B294" s="96" t="s">
        <v>300</v>
      </c>
      <c r="C294" s="97">
        <v>0</v>
      </c>
    </row>
    <row r="295" customHeight="1" spans="1:3">
      <c r="A295" s="74">
        <v>1030158</v>
      </c>
      <c r="B295" s="96" t="s">
        <v>301</v>
      </c>
      <c r="C295" s="95">
        <f>SUM(C296:C298)</f>
        <v>0</v>
      </c>
    </row>
    <row r="296" customHeight="1" spans="1:3">
      <c r="A296" s="74">
        <v>103015801</v>
      </c>
      <c r="B296" s="96" t="s">
        <v>302</v>
      </c>
      <c r="C296" s="97">
        <v>0</v>
      </c>
    </row>
    <row r="297" customHeight="1" spans="1:3">
      <c r="A297" s="74">
        <v>103015802</v>
      </c>
      <c r="B297" s="96" t="s">
        <v>303</v>
      </c>
      <c r="C297" s="97">
        <v>0</v>
      </c>
    </row>
    <row r="298" customHeight="1" spans="1:3">
      <c r="A298" s="74">
        <v>103015803</v>
      </c>
      <c r="B298" s="96" t="s">
        <v>304</v>
      </c>
      <c r="C298" s="97">
        <v>0</v>
      </c>
    </row>
    <row r="299" customHeight="1" spans="1:3">
      <c r="A299" s="74">
        <v>1030159</v>
      </c>
      <c r="B299" s="96" t="s">
        <v>305</v>
      </c>
      <c r="C299" s="97">
        <v>0</v>
      </c>
    </row>
    <row r="300" customHeight="1" spans="1:3">
      <c r="A300" s="74">
        <v>1030166</v>
      </c>
      <c r="B300" s="96" t="s">
        <v>306</v>
      </c>
      <c r="C300" s="97">
        <v>0</v>
      </c>
    </row>
    <row r="301" customHeight="1" spans="1:3">
      <c r="A301" s="74">
        <v>1030168</v>
      </c>
      <c r="B301" s="96" t="s">
        <v>307</v>
      </c>
      <c r="C301" s="97">
        <v>0</v>
      </c>
    </row>
    <row r="302" customHeight="1" spans="1:3">
      <c r="A302" s="74">
        <v>1030171</v>
      </c>
      <c r="B302" s="96" t="s">
        <v>308</v>
      </c>
      <c r="C302" s="97">
        <v>0</v>
      </c>
    </row>
    <row r="303" customHeight="1" spans="1:3">
      <c r="A303" s="74">
        <v>1030175</v>
      </c>
      <c r="B303" s="96" t="s">
        <v>309</v>
      </c>
      <c r="C303" s="97">
        <v>0</v>
      </c>
    </row>
    <row r="304" customHeight="1" spans="1:3">
      <c r="A304" s="74">
        <v>1030178</v>
      </c>
      <c r="B304" s="96" t="s">
        <v>310</v>
      </c>
      <c r="C304" s="97">
        <v>11</v>
      </c>
    </row>
    <row r="305" customHeight="1" spans="1:3">
      <c r="A305" s="74">
        <v>1030180</v>
      </c>
      <c r="B305" s="96" t="s">
        <v>311</v>
      </c>
      <c r="C305" s="95">
        <f>SUM(C306:C312)</f>
        <v>0</v>
      </c>
    </row>
    <row r="306" customHeight="1" spans="1:3">
      <c r="A306" s="74">
        <v>103018001</v>
      </c>
      <c r="B306" s="96" t="s">
        <v>312</v>
      </c>
      <c r="C306" s="97">
        <v>0</v>
      </c>
    </row>
    <row r="307" customHeight="1" spans="1:3">
      <c r="A307" s="74">
        <v>103018002</v>
      </c>
      <c r="B307" s="96" t="s">
        <v>313</v>
      </c>
      <c r="C307" s="97">
        <v>0</v>
      </c>
    </row>
    <row r="308" customHeight="1" spans="1:3">
      <c r="A308" s="74">
        <v>103018003</v>
      </c>
      <c r="B308" s="96" t="s">
        <v>314</v>
      </c>
      <c r="C308" s="97">
        <v>0</v>
      </c>
    </row>
    <row r="309" customHeight="1" spans="1:3">
      <c r="A309" s="74">
        <v>103018004</v>
      </c>
      <c r="B309" s="96" t="s">
        <v>315</v>
      </c>
      <c r="C309" s="97">
        <v>0</v>
      </c>
    </row>
    <row r="310" customHeight="1" spans="1:3">
      <c r="A310" s="74">
        <v>103018005</v>
      </c>
      <c r="B310" s="96" t="s">
        <v>316</v>
      </c>
      <c r="C310" s="97">
        <v>0</v>
      </c>
    </row>
    <row r="311" customHeight="1" spans="1:3">
      <c r="A311" s="74">
        <v>103018006</v>
      </c>
      <c r="B311" s="96" t="s">
        <v>317</v>
      </c>
      <c r="C311" s="97">
        <v>0</v>
      </c>
    </row>
    <row r="312" customHeight="1" spans="1:3">
      <c r="A312" s="74">
        <v>103018007</v>
      </c>
      <c r="B312" s="96" t="s">
        <v>318</v>
      </c>
      <c r="C312" s="97">
        <v>0</v>
      </c>
    </row>
    <row r="313" customHeight="1" spans="1:3">
      <c r="A313" s="74">
        <v>1030199</v>
      </c>
      <c r="B313" s="96" t="s">
        <v>319</v>
      </c>
      <c r="C313" s="97">
        <v>0</v>
      </c>
    </row>
    <row r="314" customHeight="1" spans="1:3">
      <c r="A314" s="74">
        <v>10310</v>
      </c>
      <c r="B314" s="94" t="s">
        <v>320</v>
      </c>
      <c r="C314" s="95">
        <f>SUM(C315:C318,C322:C328,C331:C332)</f>
        <v>0</v>
      </c>
    </row>
    <row r="315" customHeight="1" spans="1:3">
      <c r="A315" s="74">
        <v>1031003</v>
      </c>
      <c r="B315" s="96" t="s">
        <v>321</v>
      </c>
      <c r="C315" s="97">
        <v>0</v>
      </c>
    </row>
    <row r="316" customHeight="1" spans="1:3">
      <c r="A316" s="74">
        <v>1031004</v>
      </c>
      <c r="B316" s="96" t="s">
        <v>322</v>
      </c>
      <c r="C316" s="97">
        <v>0</v>
      </c>
    </row>
    <row r="317" customHeight="1" spans="1:3">
      <c r="A317" s="74">
        <v>1031005</v>
      </c>
      <c r="B317" s="96" t="s">
        <v>323</v>
      </c>
      <c r="C317" s="97">
        <v>0</v>
      </c>
    </row>
    <row r="318" customHeight="1" spans="1:3">
      <c r="A318" s="74">
        <v>1031006</v>
      </c>
      <c r="B318" s="96" t="s">
        <v>324</v>
      </c>
      <c r="C318" s="95">
        <f>SUM(C319:C321)</f>
        <v>0</v>
      </c>
    </row>
    <row r="319" customHeight="1" spans="1:3">
      <c r="A319" s="74">
        <v>103100601</v>
      </c>
      <c r="B319" s="96" t="s">
        <v>325</v>
      </c>
      <c r="C319" s="97">
        <v>0</v>
      </c>
    </row>
    <row r="320" customHeight="1" spans="1:3">
      <c r="A320" s="74">
        <v>103100602</v>
      </c>
      <c r="B320" s="96" t="s">
        <v>326</v>
      </c>
      <c r="C320" s="97">
        <v>0</v>
      </c>
    </row>
    <row r="321" customHeight="1" spans="1:3">
      <c r="A321" s="74">
        <v>103100699</v>
      </c>
      <c r="B321" s="96" t="s">
        <v>327</v>
      </c>
      <c r="C321" s="97">
        <v>0</v>
      </c>
    </row>
    <row r="322" customHeight="1" spans="1:3">
      <c r="A322" s="74">
        <v>1031007</v>
      </c>
      <c r="B322" s="96" t="s">
        <v>328</v>
      </c>
      <c r="C322" s="97">
        <v>0</v>
      </c>
    </row>
    <row r="323" customHeight="1" spans="1:3">
      <c r="A323" s="74">
        <v>1031008</v>
      </c>
      <c r="B323" s="96" t="s">
        <v>329</v>
      </c>
      <c r="C323" s="97">
        <v>0</v>
      </c>
    </row>
    <row r="324" customHeight="1" spans="1:3">
      <c r="A324" s="74">
        <v>1031009</v>
      </c>
      <c r="B324" s="96" t="s">
        <v>330</v>
      </c>
      <c r="C324" s="97">
        <v>0</v>
      </c>
    </row>
    <row r="325" customHeight="1" spans="1:3">
      <c r="A325" s="74">
        <v>1031010</v>
      </c>
      <c r="B325" s="96" t="s">
        <v>331</v>
      </c>
      <c r="C325" s="97">
        <v>0</v>
      </c>
    </row>
    <row r="326" customHeight="1" spans="1:3">
      <c r="A326" s="74">
        <v>1031011</v>
      </c>
      <c r="B326" s="96" t="s">
        <v>332</v>
      </c>
      <c r="C326" s="97">
        <v>0</v>
      </c>
    </row>
    <row r="327" customHeight="1" spans="1:3">
      <c r="A327" s="74">
        <v>1031012</v>
      </c>
      <c r="B327" s="96" t="s">
        <v>333</v>
      </c>
      <c r="C327" s="97">
        <v>0</v>
      </c>
    </row>
    <row r="328" customHeight="1" spans="1:3">
      <c r="A328" s="74">
        <v>1031013</v>
      </c>
      <c r="B328" s="96" t="s">
        <v>334</v>
      </c>
      <c r="C328" s="95">
        <f>C329+C330</f>
        <v>0</v>
      </c>
    </row>
    <row r="329" customHeight="1" spans="1:3">
      <c r="A329" s="74">
        <v>103101301</v>
      </c>
      <c r="B329" s="96" t="s">
        <v>335</v>
      </c>
      <c r="C329" s="97">
        <v>0</v>
      </c>
    </row>
    <row r="330" customHeight="1" spans="1:3">
      <c r="A330" s="74">
        <v>103101399</v>
      </c>
      <c r="B330" s="96" t="s">
        <v>336</v>
      </c>
      <c r="C330" s="97">
        <v>0</v>
      </c>
    </row>
    <row r="331" customHeight="1" spans="1:3">
      <c r="A331" s="74">
        <v>1031014</v>
      </c>
      <c r="B331" s="96" t="s">
        <v>337</v>
      </c>
      <c r="C331" s="97">
        <v>0</v>
      </c>
    </row>
    <row r="332" customHeight="1" spans="1:3">
      <c r="A332" s="74">
        <v>1031099</v>
      </c>
      <c r="B332" s="96" t="s">
        <v>338</v>
      </c>
      <c r="C332" s="95">
        <f>C333+C334</f>
        <v>0</v>
      </c>
    </row>
    <row r="333" customHeight="1" spans="1:3">
      <c r="A333" s="74">
        <v>103109998</v>
      </c>
      <c r="B333" s="96" t="s">
        <v>339</v>
      </c>
      <c r="C333" s="97">
        <v>0</v>
      </c>
    </row>
    <row r="334" customHeight="1" spans="1:3">
      <c r="A334" s="74">
        <v>103109999</v>
      </c>
      <c r="B334" s="96" t="s">
        <v>340</v>
      </c>
      <c r="C334" s="97">
        <v>0</v>
      </c>
    </row>
    <row r="335" customHeight="1" spans="1:3">
      <c r="A335" s="74"/>
      <c r="B335" s="96"/>
      <c r="C335" s="100"/>
    </row>
    <row r="336" customHeight="1" spans="1:3">
      <c r="A336" s="74">
        <v>10306</v>
      </c>
      <c r="B336" s="94" t="s">
        <v>341</v>
      </c>
      <c r="C336" s="95">
        <f>SUM(C337,C369,C374,C380,C384)</f>
        <v>0</v>
      </c>
    </row>
    <row r="337" customHeight="1" spans="1:3">
      <c r="A337" s="74">
        <v>1030601</v>
      </c>
      <c r="B337" s="96" t="s">
        <v>342</v>
      </c>
      <c r="C337" s="95">
        <f>SUM(C338:C368)</f>
        <v>0</v>
      </c>
    </row>
    <row r="338" customHeight="1" spans="1:3">
      <c r="A338" s="74">
        <v>103060103</v>
      </c>
      <c r="B338" s="96" t="s">
        <v>343</v>
      </c>
      <c r="C338" s="97">
        <v>0</v>
      </c>
    </row>
    <row r="339" customHeight="1" spans="1:3">
      <c r="A339" s="74">
        <v>103060104</v>
      </c>
      <c r="B339" s="96" t="s">
        <v>344</v>
      </c>
      <c r="C339" s="97">
        <v>0</v>
      </c>
    </row>
    <row r="340" customHeight="1" spans="1:3">
      <c r="A340" s="74">
        <v>103060105</v>
      </c>
      <c r="B340" s="96" t="s">
        <v>345</v>
      </c>
      <c r="C340" s="97">
        <v>0</v>
      </c>
    </row>
    <row r="341" customHeight="1" spans="1:3">
      <c r="A341" s="74">
        <v>103060106</v>
      </c>
      <c r="B341" s="96" t="s">
        <v>346</v>
      </c>
      <c r="C341" s="97">
        <v>0</v>
      </c>
    </row>
    <row r="342" customHeight="1" spans="1:3">
      <c r="A342" s="74">
        <v>103060107</v>
      </c>
      <c r="B342" s="96" t="s">
        <v>347</v>
      </c>
      <c r="C342" s="97">
        <v>0</v>
      </c>
    </row>
    <row r="343" customHeight="1" spans="1:3">
      <c r="A343" s="74">
        <v>103060108</v>
      </c>
      <c r="B343" s="96" t="s">
        <v>348</v>
      </c>
      <c r="C343" s="97">
        <v>0</v>
      </c>
    </row>
    <row r="344" customHeight="1" spans="1:3">
      <c r="A344" s="74">
        <v>103060109</v>
      </c>
      <c r="B344" s="96" t="s">
        <v>349</v>
      </c>
      <c r="C344" s="97">
        <v>0</v>
      </c>
    </row>
    <row r="345" customHeight="1" spans="1:3">
      <c r="A345" s="74">
        <v>103060112</v>
      </c>
      <c r="B345" s="96" t="s">
        <v>350</v>
      </c>
      <c r="C345" s="97">
        <v>0</v>
      </c>
    </row>
    <row r="346" customHeight="1" spans="1:3">
      <c r="A346" s="74">
        <v>103060113</v>
      </c>
      <c r="B346" s="96" t="s">
        <v>351</v>
      </c>
      <c r="C346" s="97">
        <v>0</v>
      </c>
    </row>
    <row r="347" customHeight="1" spans="1:3">
      <c r="A347" s="74">
        <v>103060114</v>
      </c>
      <c r="B347" s="96" t="s">
        <v>352</v>
      </c>
      <c r="C347" s="97">
        <v>0</v>
      </c>
    </row>
    <row r="348" customHeight="1" spans="1:3">
      <c r="A348" s="74">
        <v>103060115</v>
      </c>
      <c r="B348" s="96" t="s">
        <v>353</v>
      </c>
      <c r="C348" s="97">
        <v>0</v>
      </c>
    </row>
    <row r="349" customHeight="1" spans="1:3">
      <c r="A349" s="74">
        <v>103060116</v>
      </c>
      <c r="B349" s="96" t="s">
        <v>354</v>
      </c>
      <c r="C349" s="97">
        <v>0</v>
      </c>
    </row>
    <row r="350" customHeight="1" spans="1:3">
      <c r="A350" s="74">
        <v>103060117</v>
      </c>
      <c r="B350" s="96" t="s">
        <v>355</v>
      </c>
      <c r="C350" s="97">
        <v>0</v>
      </c>
    </row>
    <row r="351" customHeight="1" spans="1:3">
      <c r="A351" s="74">
        <v>103060118</v>
      </c>
      <c r="B351" s="96" t="s">
        <v>356</v>
      </c>
      <c r="C351" s="97">
        <v>0</v>
      </c>
    </row>
    <row r="352" customHeight="1" spans="1:3">
      <c r="A352" s="74">
        <v>103060119</v>
      </c>
      <c r="B352" s="96" t="s">
        <v>357</v>
      </c>
      <c r="C352" s="97">
        <v>0</v>
      </c>
    </row>
    <row r="353" customHeight="1" spans="1:3">
      <c r="A353" s="74">
        <v>103060120</v>
      </c>
      <c r="B353" s="96" t="s">
        <v>358</v>
      </c>
      <c r="C353" s="97">
        <v>0</v>
      </c>
    </row>
    <row r="354" customHeight="1" spans="1:3">
      <c r="A354" s="74">
        <v>103060121</v>
      </c>
      <c r="B354" s="96" t="s">
        <v>359</v>
      </c>
      <c r="C354" s="97">
        <v>0</v>
      </c>
    </row>
    <row r="355" customHeight="1" spans="1:3">
      <c r="A355" s="74">
        <v>103060122</v>
      </c>
      <c r="B355" s="96" t="s">
        <v>360</v>
      </c>
      <c r="C355" s="97">
        <v>0</v>
      </c>
    </row>
    <row r="356" customHeight="1" spans="1:3">
      <c r="A356" s="74">
        <v>103060123</v>
      </c>
      <c r="B356" s="96" t="s">
        <v>361</v>
      </c>
      <c r="C356" s="97">
        <v>0</v>
      </c>
    </row>
    <row r="357" customHeight="1" spans="1:3">
      <c r="A357" s="74">
        <v>103060124</v>
      </c>
      <c r="B357" s="96" t="s">
        <v>362</v>
      </c>
      <c r="C357" s="97">
        <v>0</v>
      </c>
    </row>
    <row r="358" customHeight="1" spans="1:3">
      <c r="A358" s="74">
        <v>103060125</v>
      </c>
      <c r="B358" s="96" t="s">
        <v>363</v>
      </c>
      <c r="C358" s="97">
        <v>0</v>
      </c>
    </row>
    <row r="359" customHeight="1" spans="1:3">
      <c r="A359" s="74">
        <v>103060126</v>
      </c>
      <c r="B359" s="96" t="s">
        <v>364</v>
      </c>
      <c r="C359" s="97">
        <v>0</v>
      </c>
    </row>
    <row r="360" customHeight="1" spans="1:3">
      <c r="A360" s="74">
        <v>103060127</v>
      </c>
      <c r="B360" s="96" t="s">
        <v>365</v>
      </c>
      <c r="C360" s="97">
        <v>0</v>
      </c>
    </row>
    <row r="361" customHeight="1" spans="1:3">
      <c r="A361" s="74">
        <v>103060128</v>
      </c>
      <c r="B361" s="96" t="s">
        <v>366</v>
      </c>
      <c r="C361" s="97">
        <v>0</v>
      </c>
    </row>
    <row r="362" customHeight="1" spans="1:3">
      <c r="A362" s="74">
        <v>103060129</v>
      </c>
      <c r="B362" s="96" t="s">
        <v>367</v>
      </c>
      <c r="C362" s="97">
        <v>0</v>
      </c>
    </row>
    <row r="363" customHeight="1" spans="1:3">
      <c r="A363" s="74">
        <v>103060130</v>
      </c>
      <c r="B363" s="96" t="s">
        <v>368</v>
      </c>
      <c r="C363" s="97">
        <v>0</v>
      </c>
    </row>
    <row r="364" customHeight="1" spans="1:3">
      <c r="A364" s="74">
        <v>103060131</v>
      </c>
      <c r="B364" s="96" t="s">
        <v>369</v>
      </c>
      <c r="C364" s="97">
        <v>0</v>
      </c>
    </row>
    <row r="365" customHeight="1" spans="1:3">
      <c r="A365" s="74">
        <v>103060132</v>
      </c>
      <c r="B365" s="96" t="s">
        <v>370</v>
      </c>
      <c r="C365" s="97">
        <v>0</v>
      </c>
    </row>
    <row r="366" customHeight="1" spans="1:3">
      <c r="A366" s="74">
        <v>103060133</v>
      </c>
      <c r="B366" s="96" t="s">
        <v>371</v>
      </c>
      <c r="C366" s="97">
        <v>0</v>
      </c>
    </row>
    <row r="367" customHeight="1" spans="1:3">
      <c r="A367" s="74">
        <v>103060134</v>
      </c>
      <c r="B367" s="96" t="s">
        <v>372</v>
      </c>
      <c r="C367" s="97">
        <v>0</v>
      </c>
    </row>
    <row r="368" customHeight="1" spans="1:3">
      <c r="A368" s="74">
        <v>103060198</v>
      </c>
      <c r="B368" s="96" t="s">
        <v>373</v>
      </c>
      <c r="C368" s="97">
        <v>0</v>
      </c>
    </row>
    <row r="369" customHeight="1" spans="1:3">
      <c r="A369" s="74">
        <v>1030602</v>
      </c>
      <c r="B369" s="96" t="s">
        <v>374</v>
      </c>
      <c r="C369" s="95">
        <f>SUM(C370:C373)</f>
        <v>0</v>
      </c>
    </row>
    <row r="370" customHeight="1" spans="1:3">
      <c r="A370" s="74">
        <v>103060202</v>
      </c>
      <c r="B370" s="96" t="s">
        <v>375</v>
      </c>
      <c r="C370" s="97">
        <v>0</v>
      </c>
    </row>
    <row r="371" customHeight="1" spans="1:3">
      <c r="A371" s="74">
        <v>103060203</v>
      </c>
      <c r="B371" s="96" t="s">
        <v>376</v>
      </c>
      <c r="C371" s="97">
        <v>0</v>
      </c>
    </row>
    <row r="372" customHeight="1" spans="1:3">
      <c r="A372" s="74">
        <v>103060204</v>
      </c>
      <c r="B372" s="96" t="s">
        <v>377</v>
      </c>
      <c r="C372" s="97">
        <v>0</v>
      </c>
    </row>
    <row r="373" customHeight="1" spans="1:3">
      <c r="A373" s="74">
        <v>103060298</v>
      </c>
      <c r="B373" s="96" t="s">
        <v>378</v>
      </c>
      <c r="C373" s="97">
        <v>0</v>
      </c>
    </row>
    <row r="374" customHeight="1" spans="1:3">
      <c r="A374" s="74">
        <v>1030603</v>
      </c>
      <c r="B374" s="96" t="s">
        <v>379</v>
      </c>
      <c r="C374" s="95">
        <f>SUM(C375:C379)</f>
        <v>0</v>
      </c>
    </row>
    <row r="375" customHeight="1" spans="1:3">
      <c r="A375" s="74">
        <v>103060301</v>
      </c>
      <c r="B375" s="96" t="s">
        <v>380</v>
      </c>
      <c r="C375" s="97">
        <v>0</v>
      </c>
    </row>
    <row r="376" customHeight="1" spans="1:3">
      <c r="A376" s="74">
        <v>103060304</v>
      </c>
      <c r="B376" s="96" t="s">
        <v>381</v>
      </c>
      <c r="C376" s="97">
        <v>0</v>
      </c>
    </row>
    <row r="377" customHeight="1" spans="1:3">
      <c r="A377" s="74">
        <v>103060305</v>
      </c>
      <c r="B377" s="96" t="s">
        <v>382</v>
      </c>
      <c r="C377" s="97">
        <v>0</v>
      </c>
    </row>
    <row r="378" customHeight="1" spans="1:3">
      <c r="A378" s="74">
        <v>103060307</v>
      </c>
      <c r="B378" s="96" t="s">
        <v>383</v>
      </c>
      <c r="C378" s="97">
        <v>0</v>
      </c>
    </row>
    <row r="379" customHeight="1" spans="1:3">
      <c r="A379" s="74">
        <v>103060398</v>
      </c>
      <c r="B379" s="96" t="s">
        <v>384</v>
      </c>
      <c r="C379" s="97">
        <v>0</v>
      </c>
    </row>
    <row r="380" customHeight="1" spans="1:3">
      <c r="A380" s="74">
        <v>1030604</v>
      </c>
      <c r="B380" s="96" t="s">
        <v>385</v>
      </c>
      <c r="C380" s="95">
        <f>C381+C382+C383</f>
        <v>0</v>
      </c>
    </row>
    <row r="381" customHeight="1" spans="1:3">
      <c r="A381" s="74">
        <v>103060401</v>
      </c>
      <c r="B381" s="96" t="s">
        <v>386</v>
      </c>
      <c r="C381" s="97">
        <v>0</v>
      </c>
    </row>
    <row r="382" customHeight="1" spans="1:3">
      <c r="A382" s="74">
        <v>103060402</v>
      </c>
      <c r="B382" s="96" t="s">
        <v>387</v>
      </c>
      <c r="C382" s="97">
        <v>0</v>
      </c>
    </row>
    <row r="383" customHeight="1" spans="1:3">
      <c r="A383" s="74">
        <v>103060498</v>
      </c>
      <c r="B383" s="96" t="s">
        <v>388</v>
      </c>
      <c r="C383" s="97">
        <v>0</v>
      </c>
    </row>
    <row r="384" customHeight="1" spans="1:3">
      <c r="A384" s="74">
        <v>1030698</v>
      </c>
      <c r="B384" s="96" t="s">
        <v>389</v>
      </c>
      <c r="C384" s="97">
        <v>0</v>
      </c>
    </row>
    <row r="385" customHeight="1" spans="1:3">
      <c r="A385" s="74"/>
      <c r="B385" s="96"/>
      <c r="C385" s="100"/>
    </row>
    <row r="386" customHeight="1" spans="1:3">
      <c r="A386" s="74">
        <v>105</v>
      </c>
      <c r="B386" s="94" t="s">
        <v>390</v>
      </c>
      <c r="C386" s="95">
        <f>C387+C394</f>
        <v>0</v>
      </c>
    </row>
    <row r="387" customHeight="1" spans="1:3">
      <c r="A387" s="74">
        <v>10503</v>
      </c>
      <c r="B387" s="94" t="s">
        <v>391</v>
      </c>
      <c r="C387" s="95">
        <f>C388+C389</f>
        <v>0</v>
      </c>
    </row>
    <row r="388" customHeight="1" spans="1:3">
      <c r="A388" s="74">
        <v>1050301</v>
      </c>
      <c r="B388" s="96" t="s">
        <v>392</v>
      </c>
      <c r="C388" s="97">
        <v>0</v>
      </c>
    </row>
    <row r="389" customHeight="1" spans="1:3">
      <c r="A389" s="74">
        <v>1050302</v>
      </c>
      <c r="B389" s="96" t="s">
        <v>393</v>
      </c>
      <c r="C389" s="95">
        <f>SUM(C390:C393)</f>
        <v>0</v>
      </c>
    </row>
    <row r="390" customHeight="1" spans="1:3">
      <c r="A390" s="74">
        <v>105030201</v>
      </c>
      <c r="B390" s="96" t="s">
        <v>394</v>
      </c>
      <c r="C390" s="97">
        <v>0</v>
      </c>
    </row>
    <row r="391" customHeight="1" spans="1:3">
      <c r="A391" s="74">
        <v>105030202</v>
      </c>
      <c r="B391" s="96" t="s">
        <v>395</v>
      </c>
      <c r="C391" s="97">
        <v>0</v>
      </c>
    </row>
    <row r="392" customHeight="1" spans="1:3">
      <c r="A392" s="74">
        <v>105030203</v>
      </c>
      <c r="B392" s="96" t="s">
        <v>396</v>
      </c>
      <c r="C392" s="97">
        <v>0</v>
      </c>
    </row>
    <row r="393" customHeight="1" spans="1:3">
      <c r="A393" s="74">
        <v>105030204</v>
      </c>
      <c r="B393" s="96" t="s">
        <v>397</v>
      </c>
      <c r="C393" s="97">
        <v>0</v>
      </c>
    </row>
    <row r="394" customHeight="1" spans="1:3">
      <c r="A394" s="74">
        <v>10504</v>
      </c>
      <c r="B394" s="94" t="s">
        <v>398</v>
      </c>
      <c r="C394" s="95">
        <f>C395+C400</f>
        <v>0</v>
      </c>
    </row>
    <row r="395" customHeight="1" spans="1:3">
      <c r="A395" s="74">
        <v>1050401</v>
      </c>
      <c r="B395" s="96" t="s">
        <v>399</v>
      </c>
      <c r="C395" s="95">
        <f>SUM(C396:C399)</f>
        <v>0</v>
      </c>
    </row>
    <row r="396" customHeight="1" spans="1:3">
      <c r="A396" s="74">
        <v>105040101</v>
      </c>
      <c r="B396" s="96" t="s">
        <v>400</v>
      </c>
      <c r="C396" s="97">
        <v>0</v>
      </c>
    </row>
    <row r="397" customHeight="1" spans="1:3">
      <c r="A397" s="74">
        <v>105040102</v>
      </c>
      <c r="B397" s="96" t="s">
        <v>401</v>
      </c>
      <c r="C397" s="97">
        <v>0</v>
      </c>
    </row>
    <row r="398" customHeight="1" spans="1:3">
      <c r="A398" s="74">
        <v>105040103</v>
      </c>
      <c r="B398" s="96" t="s">
        <v>402</v>
      </c>
      <c r="C398" s="97">
        <v>0</v>
      </c>
    </row>
    <row r="399" customHeight="1" spans="1:3">
      <c r="A399" s="74">
        <v>105040104</v>
      </c>
      <c r="B399" s="96" t="s">
        <v>403</v>
      </c>
      <c r="C399" s="97">
        <v>0</v>
      </c>
    </row>
    <row r="400" customHeight="1" spans="1:3">
      <c r="A400" s="74">
        <v>1050402</v>
      </c>
      <c r="B400" s="96" t="s">
        <v>404</v>
      </c>
      <c r="C400" s="95">
        <f>SUM(C401:C417)</f>
        <v>0</v>
      </c>
    </row>
    <row r="401" customHeight="1" spans="1:3">
      <c r="A401" s="74">
        <v>105040201</v>
      </c>
      <c r="B401" s="96" t="s">
        <v>405</v>
      </c>
      <c r="C401" s="97">
        <v>0</v>
      </c>
    </row>
    <row r="402" customHeight="1" spans="1:3">
      <c r="A402" s="74">
        <v>105040202</v>
      </c>
      <c r="B402" s="96" t="s">
        <v>406</v>
      </c>
      <c r="C402" s="97">
        <v>0</v>
      </c>
    </row>
    <row r="403" customHeight="1" spans="1:3">
      <c r="A403" s="74">
        <v>105040205</v>
      </c>
      <c r="B403" s="96" t="s">
        <v>407</v>
      </c>
      <c r="C403" s="97">
        <v>0</v>
      </c>
    </row>
    <row r="404" customHeight="1" spans="1:3">
      <c r="A404" s="74">
        <v>105040211</v>
      </c>
      <c r="B404" s="96" t="s">
        <v>408</v>
      </c>
      <c r="C404" s="97">
        <v>0</v>
      </c>
    </row>
    <row r="405" customHeight="1" spans="1:3">
      <c r="A405" s="74">
        <v>105040212</v>
      </c>
      <c r="B405" s="96" t="s">
        <v>409</v>
      </c>
      <c r="C405" s="97">
        <v>0</v>
      </c>
    </row>
    <row r="406" customHeight="1" spans="1:3">
      <c r="A406" s="74">
        <v>105040213</v>
      </c>
      <c r="B406" s="96" t="s">
        <v>410</v>
      </c>
      <c r="C406" s="97">
        <v>0</v>
      </c>
    </row>
    <row r="407" customHeight="1" spans="1:3">
      <c r="A407" s="74">
        <v>105040214</v>
      </c>
      <c r="B407" s="96" t="s">
        <v>411</v>
      </c>
      <c r="C407" s="97">
        <v>0</v>
      </c>
    </row>
    <row r="408" customHeight="1" spans="1:3">
      <c r="A408" s="74">
        <v>105040216</v>
      </c>
      <c r="B408" s="96" t="s">
        <v>412</v>
      </c>
      <c r="C408" s="97">
        <v>0</v>
      </c>
    </row>
    <row r="409" customHeight="1" spans="1:3">
      <c r="A409" s="74">
        <v>105040217</v>
      </c>
      <c r="B409" s="96" t="s">
        <v>413</v>
      </c>
      <c r="C409" s="97">
        <v>0</v>
      </c>
    </row>
    <row r="410" customHeight="1" spans="1:3">
      <c r="A410" s="74">
        <v>105040218</v>
      </c>
      <c r="B410" s="96" t="s">
        <v>414</v>
      </c>
      <c r="C410" s="97">
        <v>0</v>
      </c>
    </row>
    <row r="411" customHeight="1" spans="1:3">
      <c r="A411" s="74">
        <v>105040219</v>
      </c>
      <c r="B411" s="96" t="s">
        <v>415</v>
      </c>
      <c r="C411" s="97">
        <v>0</v>
      </c>
    </row>
    <row r="412" customHeight="1" spans="1:3">
      <c r="A412" s="74">
        <v>105040220</v>
      </c>
      <c r="B412" s="96" t="s">
        <v>416</v>
      </c>
      <c r="C412" s="97">
        <v>0</v>
      </c>
    </row>
    <row r="413" customHeight="1" spans="1:3">
      <c r="A413" s="74">
        <v>105040231</v>
      </c>
      <c r="B413" s="96" t="s">
        <v>417</v>
      </c>
      <c r="C413" s="97">
        <v>0</v>
      </c>
    </row>
    <row r="414" customHeight="1" spans="1:3">
      <c r="A414" s="74">
        <v>105040232</v>
      </c>
      <c r="B414" s="96" t="s">
        <v>418</v>
      </c>
      <c r="C414" s="97">
        <v>0</v>
      </c>
    </row>
    <row r="415" customHeight="1" spans="1:3">
      <c r="A415" s="74">
        <v>105040233</v>
      </c>
      <c r="B415" s="96" t="s">
        <v>419</v>
      </c>
      <c r="C415" s="97">
        <v>0</v>
      </c>
    </row>
    <row r="416" customHeight="1" spans="1:3">
      <c r="A416" s="74">
        <v>105040298</v>
      </c>
      <c r="B416" s="96" t="s">
        <v>420</v>
      </c>
      <c r="C416" s="97">
        <v>0</v>
      </c>
    </row>
    <row r="417" customHeight="1" spans="1:3">
      <c r="A417" s="74">
        <v>105040299</v>
      </c>
      <c r="B417" s="96" t="s">
        <v>421</v>
      </c>
      <c r="C417" s="97">
        <v>0</v>
      </c>
    </row>
    <row r="418" customHeight="1" spans="1:3">
      <c r="A418" s="74"/>
      <c r="B418" s="74"/>
      <c r="C418" s="104"/>
    </row>
    <row r="419" customHeight="1" spans="1:3">
      <c r="A419" s="74"/>
      <c r="B419" s="74"/>
      <c r="C419" s="105"/>
    </row>
    <row r="420" customHeight="1" spans="1:3">
      <c r="A420" s="74"/>
      <c r="B420" s="74"/>
      <c r="C420" s="105"/>
    </row>
    <row r="421" customHeight="1" spans="1:3">
      <c r="A421" s="74"/>
      <c r="B421" s="74"/>
      <c r="C421" s="105"/>
    </row>
  </sheetData>
  <mergeCells count="3">
    <mergeCell ref="A1:C1"/>
    <mergeCell ref="A2:C2"/>
    <mergeCell ref="A3:C3"/>
  </mergeCells>
  <printOptions horizontalCentered="1"/>
  <pageMargins left="0.468055555555556" right="0.428472222222222" top="1.18055555555556" bottom="0.66875" header="0.869444444444444" footer="0.428472222222222"/>
  <pageSetup paperSize="9" scale="90" orientation="portrait" useFirstPageNumber="1"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Zeros="0" workbookViewId="0">
      <selection activeCell="H15" sqref="H15"/>
    </sheetView>
  </sheetViews>
  <sheetFormatPr defaultColWidth="12.1833333333333" defaultRowHeight="15.55" customHeight="1" outlineLevelCol="3"/>
  <cols>
    <col min="1" max="1" width="31.9" customWidth="1"/>
    <col min="2" max="2" width="18.9416666666667" customWidth="1"/>
    <col min="3" max="3" width="31.2" customWidth="1"/>
    <col min="4" max="4" width="18.9416666666667" customWidth="1"/>
    <col min="5" max="252" width="12.1833333333333" customWidth="1"/>
  </cols>
  <sheetData>
    <row r="1" ht="34" customHeight="1" spans="1:4">
      <c r="A1" s="27" t="s">
        <v>2322</v>
      </c>
      <c r="B1" s="27"/>
      <c r="C1" s="27"/>
      <c r="D1" s="27"/>
    </row>
    <row r="2" ht="17" customHeight="1" spans="1:4">
      <c r="A2" s="28" t="s">
        <v>2323</v>
      </c>
      <c r="B2" s="28"/>
      <c r="C2" s="28"/>
      <c r="D2" s="28"/>
    </row>
    <row r="3" ht="17" customHeight="1" spans="1:4">
      <c r="A3" s="28" t="s">
        <v>424</v>
      </c>
      <c r="B3" s="28"/>
      <c r="C3" s="28"/>
      <c r="D3" s="28"/>
    </row>
    <row r="4" ht="17" customHeight="1" spans="1:4">
      <c r="A4" s="64" t="s">
        <v>1830</v>
      </c>
      <c r="B4" s="64" t="s">
        <v>425</v>
      </c>
      <c r="C4" s="64" t="s">
        <v>1830</v>
      </c>
      <c r="D4" s="64" t="s">
        <v>425</v>
      </c>
    </row>
    <row r="5" ht="17" customHeight="1" spans="1:4">
      <c r="A5" s="65" t="s">
        <v>2016</v>
      </c>
      <c r="B5" s="66">
        <f>'[28]L10'!C6</f>
        <v>47242</v>
      </c>
      <c r="C5" s="65" t="s">
        <v>2091</v>
      </c>
      <c r="D5" s="66">
        <f>'[28]L10'!O6</f>
        <v>22868</v>
      </c>
    </row>
    <row r="6" ht="17" customHeight="1" spans="1:4">
      <c r="A6" s="65" t="s">
        <v>2324</v>
      </c>
      <c r="B6" s="67">
        <v>2127</v>
      </c>
      <c r="C6" s="65" t="s">
        <v>2325</v>
      </c>
      <c r="D6" s="67">
        <v>0</v>
      </c>
    </row>
    <row r="7" ht="17" customHeight="1" spans="1:4">
      <c r="A7" s="65" t="s">
        <v>2326</v>
      </c>
      <c r="B7" s="67">
        <v>0</v>
      </c>
      <c r="C7" s="65" t="s">
        <v>2327</v>
      </c>
      <c r="D7" s="67">
        <v>16</v>
      </c>
    </row>
    <row r="8" ht="17" customHeight="1" spans="1:4">
      <c r="A8" s="65" t="s">
        <v>2328</v>
      </c>
      <c r="B8" s="68">
        <v>0</v>
      </c>
      <c r="C8" s="65"/>
      <c r="D8" s="69"/>
    </row>
    <row r="9" ht="17" customHeight="1" spans="1:4">
      <c r="A9" s="65" t="s">
        <v>2329</v>
      </c>
      <c r="B9" s="68">
        <v>69180</v>
      </c>
      <c r="C9" s="65"/>
      <c r="D9" s="69"/>
    </row>
    <row r="10" ht="17" customHeight="1" spans="1:4">
      <c r="A10" s="65" t="s">
        <v>2330</v>
      </c>
      <c r="B10" s="66">
        <f>B11+B12</f>
        <v>6710</v>
      </c>
      <c r="C10" s="65" t="s">
        <v>2331</v>
      </c>
      <c r="D10" s="70">
        <v>38677</v>
      </c>
    </row>
    <row r="11" ht="17" customHeight="1" spans="1:4">
      <c r="A11" s="65" t="s">
        <v>2332</v>
      </c>
      <c r="B11" s="70">
        <v>6710</v>
      </c>
      <c r="C11" s="65"/>
      <c r="D11" s="69"/>
    </row>
    <row r="12" ht="17" customHeight="1" spans="1:4">
      <c r="A12" s="65" t="s">
        <v>2333</v>
      </c>
      <c r="B12" s="70">
        <v>0</v>
      </c>
      <c r="C12" s="65"/>
      <c r="D12" s="69"/>
    </row>
    <row r="13" ht="17" customHeight="1" spans="1:4">
      <c r="A13" s="65" t="s">
        <v>390</v>
      </c>
      <c r="B13" s="66">
        <f t="shared" ref="B13:B16" si="0">B14</f>
        <v>0</v>
      </c>
      <c r="C13" s="65" t="s">
        <v>1960</v>
      </c>
      <c r="D13" s="66">
        <f>D14</f>
        <v>3324</v>
      </c>
    </row>
    <row r="14" ht="17" customHeight="1" spans="1:4">
      <c r="A14" s="65" t="s">
        <v>1961</v>
      </c>
      <c r="B14" s="66">
        <f t="shared" si="0"/>
        <v>0</v>
      </c>
      <c r="C14" s="65" t="s">
        <v>2334</v>
      </c>
      <c r="D14" s="70">
        <v>3324</v>
      </c>
    </row>
    <row r="15" ht="17" customHeight="1" spans="1:4">
      <c r="A15" s="65" t="s">
        <v>2335</v>
      </c>
      <c r="B15" s="70">
        <v>0</v>
      </c>
      <c r="C15" s="65"/>
      <c r="D15" s="69"/>
    </row>
    <row r="16" ht="17" customHeight="1" spans="1:4">
      <c r="A16" s="65" t="s">
        <v>1972</v>
      </c>
      <c r="B16" s="66">
        <f t="shared" si="0"/>
        <v>14700</v>
      </c>
      <c r="C16" s="65" t="s">
        <v>1973</v>
      </c>
      <c r="D16" s="67">
        <v>0</v>
      </c>
    </row>
    <row r="17" ht="17" customHeight="1" spans="1:4">
      <c r="A17" s="65" t="s">
        <v>2336</v>
      </c>
      <c r="B17" s="67">
        <v>14700</v>
      </c>
      <c r="C17" s="65"/>
      <c r="D17" s="69"/>
    </row>
    <row r="18" ht="17" customHeight="1" spans="1:4">
      <c r="A18" s="65" t="s">
        <v>2337</v>
      </c>
      <c r="B18" s="67">
        <v>0</v>
      </c>
      <c r="C18" s="65" t="s">
        <v>2338</v>
      </c>
      <c r="D18" s="67">
        <v>0</v>
      </c>
    </row>
    <row r="19" ht="17" customHeight="1" spans="1:4">
      <c r="A19" s="65" t="s">
        <v>2339</v>
      </c>
      <c r="B19" s="67">
        <v>0</v>
      </c>
      <c r="C19" s="65" t="s">
        <v>2340</v>
      </c>
      <c r="D19" s="67">
        <v>0</v>
      </c>
    </row>
    <row r="20" ht="17" customHeight="1" spans="1:4">
      <c r="A20" s="65"/>
      <c r="B20" s="69"/>
      <c r="C20" s="65" t="s">
        <v>2341</v>
      </c>
      <c r="D20" s="66">
        <f>'[28]L10'!Y6</f>
        <v>0</v>
      </c>
    </row>
    <row r="21" ht="17" customHeight="1" spans="1:4">
      <c r="A21" s="65"/>
      <c r="B21" s="69"/>
      <c r="C21" s="65" t="s">
        <v>2342</v>
      </c>
      <c r="D21" s="66">
        <f>B22-D5-D6-D7-D10-D13-D16-D18-D19-D20</f>
        <v>75074</v>
      </c>
    </row>
    <row r="22" ht="17" customHeight="1" spans="1:4">
      <c r="A22" s="64" t="s">
        <v>2343</v>
      </c>
      <c r="B22" s="66">
        <f>SUM(B5:B10,B13,B16,B18:B19)</f>
        <v>139959</v>
      </c>
      <c r="C22" s="64" t="s">
        <v>2344</v>
      </c>
      <c r="D22" s="66">
        <f>SUM(D5:D7,D10,D13,D16,D18:D21)</f>
        <v>139959</v>
      </c>
    </row>
  </sheetData>
  <mergeCells count="3">
    <mergeCell ref="A1:D1"/>
    <mergeCell ref="A2:D2"/>
    <mergeCell ref="A3:D3"/>
  </mergeCells>
  <printOptions horizontalCentered="1"/>
  <pageMargins left="0.66875" right="0.629861111111111" top="0.590277777777778" bottom="0.511805555555556" header="0.354166666666667" footer="0.354166666666667"/>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D12" sqref="D12"/>
    </sheetView>
  </sheetViews>
  <sheetFormatPr defaultColWidth="8.8" defaultRowHeight="14.25" outlineLevelRow="7" outlineLevelCol="2"/>
  <cols>
    <col min="1" max="1" width="43.5" style="1" customWidth="1"/>
    <col min="2" max="2" width="22" style="1" customWidth="1"/>
    <col min="3" max="3" width="20.25" style="1" customWidth="1"/>
    <col min="4" max="4" width="12.25" style="1" customWidth="1"/>
    <col min="5" max="5" width="13.125" style="1" customWidth="1"/>
    <col min="6" max="6" width="16.75" style="1" customWidth="1"/>
    <col min="7" max="16384" width="8.8" style="1"/>
  </cols>
  <sheetData>
    <row r="1" s="1" customFormat="1" ht="22.5" spans="1:3">
      <c r="A1" s="58" t="s">
        <v>2345</v>
      </c>
      <c r="B1" s="58"/>
      <c r="C1" s="58"/>
    </row>
    <row r="2" s="1" customFormat="1" spans="1:3">
      <c r="A2" s="59" t="s">
        <v>2346</v>
      </c>
      <c r="B2" s="59"/>
      <c r="C2" s="59"/>
    </row>
    <row r="3" s="1" customFormat="1" spans="1:3">
      <c r="A3" s="59" t="s">
        <v>2</v>
      </c>
      <c r="B3" s="59"/>
      <c r="C3" s="59"/>
    </row>
    <row r="4" s="1" customFormat="1" spans="1:3">
      <c r="A4" s="60" t="s">
        <v>1830</v>
      </c>
      <c r="B4" s="60" t="s">
        <v>1767</v>
      </c>
      <c r="C4" s="60" t="s">
        <v>425</v>
      </c>
    </row>
    <row r="5" s="1" customFormat="1" spans="1:3">
      <c r="A5" s="61" t="s">
        <v>2011</v>
      </c>
      <c r="B5" s="62">
        <v>62318</v>
      </c>
      <c r="C5" s="63"/>
    </row>
    <row r="6" s="1" customFormat="1" spans="1:3">
      <c r="A6" s="61" t="s">
        <v>2347</v>
      </c>
      <c r="B6" s="62">
        <v>62318</v>
      </c>
      <c r="C6" s="63"/>
    </row>
    <row r="7" s="1" customFormat="1" spans="1:3">
      <c r="A7" s="61" t="s">
        <v>2013</v>
      </c>
      <c r="B7" s="63"/>
      <c r="C7" s="62">
        <v>58994</v>
      </c>
    </row>
    <row r="8" s="1" customFormat="1" spans="1:3">
      <c r="A8" s="61" t="s">
        <v>2347</v>
      </c>
      <c r="B8" s="63"/>
      <c r="C8" s="62">
        <v>58994</v>
      </c>
    </row>
  </sheetData>
  <mergeCells count="3">
    <mergeCell ref="A1:C1"/>
    <mergeCell ref="A2:C2"/>
    <mergeCell ref="A3:C3"/>
  </mergeCells>
  <printOptions horizontalCentered="1"/>
  <pageMargins left="0.61" right="0.44" top="0.91" bottom="0.98" header="0.42" footer="0.51"/>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workbookViewId="0">
      <selection activeCell="D14" sqref="D14"/>
    </sheetView>
  </sheetViews>
  <sheetFormatPr defaultColWidth="9.125" defaultRowHeight="21" customHeight="1" outlineLevelCol="3"/>
  <cols>
    <col min="1" max="1" width="30.375" style="42" customWidth="1"/>
    <col min="2" max="2" width="34.2" style="42" customWidth="1"/>
    <col min="3" max="3" width="12.75" style="42" customWidth="1"/>
    <col min="4" max="4" width="15.25" style="42" customWidth="1"/>
    <col min="5" max="255" width="9.125" style="42"/>
  </cols>
  <sheetData>
    <row r="1" s="40" customFormat="1" ht="50.25" customHeight="1" spans="1:4">
      <c r="A1" s="44" t="s">
        <v>2348</v>
      </c>
      <c r="B1" s="44"/>
      <c r="C1" s="44"/>
      <c r="D1" s="44"/>
    </row>
    <row r="2" s="40" customFormat="1" ht="16" customHeight="1" spans="1:4">
      <c r="A2" s="44"/>
      <c r="B2" s="48"/>
      <c r="C2" s="45" t="s">
        <v>2349</v>
      </c>
      <c r="D2" s="49"/>
    </row>
    <row r="3" s="40" customFormat="1" ht="18" customHeight="1" spans="2:4">
      <c r="B3" s="50"/>
      <c r="C3" s="51" t="s">
        <v>2</v>
      </c>
      <c r="D3" s="51"/>
    </row>
    <row r="4" s="41" customFormat="1" ht="35.25" customHeight="1" spans="1:4">
      <c r="A4" s="18" t="s">
        <v>1738</v>
      </c>
      <c r="B4" s="18" t="s">
        <v>425</v>
      </c>
      <c r="C4" s="52"/>
      <c r="D4" s="52"/>
    </row>
    <row r="5" s="40" customFormat="1" customHeight="1" spans="1:4">
      <c r="A5" s="20" t="s">
        <v>2350</v>
      </c>
      <c r="B5" s="21">
        <v>0</v>
      </c>
      <c r="C5" s="53"/>
      <c r="D5" s="54"/>
    </row>
    <row r="6" s="40" customFormat="1" customHeight="1" spans="1:4">
      <c r="A6" s="20" t="s">
        <v>2351</v>
      </c>
      <c r="B6" s="21">
        <v>0</v>
      </c>
      <c r="C6" s="53"/>
      <c r="D6" s="54"/>
    </row>
    <row r="7" s="40" customFormat="1" customHeight="1" spans="1:4">
      <c r="A7" s="20" t="s">
        <v>2352</v>
      </c>
      <c r="B7" s="21">
        <v>0</v>
      </c>
      <c r="C7" s="53"/>
      <c r="D7" s="54"/>
    </row>
    <row r="8" s="40" customFormat="1" customHeight="1" spans="1:4">
      <c r="A8" s="20" t="s">
        <v>2353</v>
      </c>
      <c r="B8" s="21">
        <v>0</v>
      </c>
      <c r="C8" s="53"/>
      <c r="D8" s="54"/>
    </row>
    <row r="9" s="40" customFormat="1" customHeight="1" spans="1:4">
      <c r="A9" s="20" t="s">
        <v>2354</v>
      </c>
      <c r="B9" s="21">
        <v>0</v>
      </c>
      <c r="C9" s="53"/>
      <c r="D9" s="55"/>
    </row>
    <row r="10" s="40" customFormat="1" customHeight="1" spans="1:4">
      <c r="A10" s="20" t="s">
        <v>2355</v>
      </c>
      <c r="B10" s="21">
        <v>0</v>
      </c>
      <c r="C10" s="53"/>
      <c r="D10" s="54"/>
    </row>
    <row r="11" s="41" customFormat="1" customHeight="1" spans="1:4">
      <c r="A11" s="20" t="s">
        <v>2356</v>
      </c>
      <c r="B11" s="21">
        <v>0</v>
      </c>
      <c r="C11" s="56"/>
      <c r="D11" s="54"/>
    </row>
    <row r="12" s="40" customFormat="1" customHeight="1" spans="1:4">
      <c r="A12" s="20" t="s">
        <v>2357</v>
      </c>
      <c r="B12" s="21">
        <v>0</v>
      </c>
      <c r="C12" s="53"/>
      <c r="D12" s="54"/>
    </row>
    <row r="13" s="40" customFormat="1" customHeight="1" spans="1:4">
      <c r="A13" s="20" t="s">
        <v>2358</v>
      </c>
      <c r="B13" s="21">
        <v>0</v>
      </c>
      <c r="C13" s="53"/>
      <c r="D13" s="54"/>
    </row>
    <row r="14" s="40" customFormat="1" customHeight="1" spans="1:4">
      <c r="A14" s="20" t="s">
        <v>2359</v>
      </c>
      <c r="B14" s="21">
        <v>0</v>
      </c>
      <c r="C14" s="53"/>
      <c r="D14" s="54"/>
    </row>
    <row r="15" s="41" customFormat="1" customHeight="1" spans="1:4">
      <c r="A15" s="20" t="s">
        <v>2360</v>
      </c>
      <c r="B15" s="21">
        <v>0</v>
      </c>
      <c r="C15" s="56"/>
      <c r="D15" s="54"/>
    </row>
    <row r="16" customHeight="1" spans="1:4">
      <c r="A16" s="20" t="s">
        <v>2361</v>
      </c>
      <c r="B16" s="21">
        <v>0</v>
      </c>
      <c r="C16" s="57"/>
      <c r="D16" s="57"/>
    </row>
    <row r="17" customHeight="1" spans="1:2">
      <c r="A17" s="20" t="s">
        <v>2362</v>
      </c>
      <c r="B17" s="21">
        <v>0</v>
      </c>
    </row>
    <row r="18" customHeight="1" spans="1:2">
      <c r="A18" s="20" t="s">
        <v>2363</v>
      </c>
      <c r="B18" s="21">
        <v>0</v>
      </c>
    </row>
    <row r="19" customHeight="1" spans="1:2">
      <c r="A19" s="20" t="s">
        <v>2364</v>
      </c>
      <c r="B19" s="21">
        <v>0</v>
      </c>
    </row>
    <row r="20" customHeight="1" spans="1:2">
      <c r="A20" s="20" t="s">
        <v>2365</v>
      </c>
      <c r="B20" s="21">
        <v>0</v>
      </c>
    </row>
    <row r="21" customHeight="1" spans="1:2">
      <c r="A21" s="20" t="s">
        <v>2366</v>
      </c>
      <c r="B21" s="21">
        <v>0</v>
      </c>
    </row>
    <row r="22" customHeight="1" spans="1:2">
      <c r="A22" s="20" t="s">
        <v>2367</v>
      </c>
      <c r="B22" s="21">
        <v>0</v>
      </c>
    </row>
    <row r="23" customHeight="1" spans="1:2">
      <c r="A23" s="20" t="s">
        <v>2368</v>
      </c>
      <c r="B23" s="21">
        <v>0</v>
      </c>
    </row>
    <row r="24" customHeight="1" spans="1:2">
      <c r="A24" s="20" t="s">
        <v>2369</v>
      </c>
      <c r="B24" s="21">
        <v>0</v>
      </c>
    </row>
    <row r="25" customHeight="1" spans="1:2">
      <c r="A25" s="20" t="s">
        <v>2370</v>
      </c>
      <c r="B25" s="21">
        <v>0</v>
      </c>
    </row>
    <row r="26" customHeight="1" spans="1:2">
      <c r="A26" s="20" t="s">
        <v>2371</v>
      </c>
      <c r="B26" s="21">
        <v>0</v>
      </c>
    </row>
    <row r="27" customHeight="1" spans="1:2">
      <c r="A27" s="20" t="s">
        <v>2372</v>
      </c>
      <c r="B27" s="21">
        <v>0</v>
      </c>
    </row>
    <row r="28" customHeight="1" spans="1:2">
      <c r="A28" s="20" t="s">
        <v>2373</v>
      </c>
      <c r="B28" s="21">
        <v>0</v>
      </c>
    </row>
    <row r="29" customHeight="1" spans="1:2">
      <c r="A29" s="20" t="s">
        <v>2374</v>
      </c>
      <c r="B29" s="21">
        <v>0</v>
      </c>
    </row>
    <row r="30" customHeight="1" spans="1:2">
      <c r="A30" s="20" t="s">
        <v>2375</v>
      </c>
      <c r="B30" s="21">
        <v>0</v>
      </c>
    </row>
    <row r="31" customHeight="1" spans="1:2">
      <c r="A31" s="20" t="s">
        <v>2376</v>
      </c>
      <c r="B31" s="21">
        <v>0</v>
      </c>
    </row>
    <row r="32" customHeight="1" spans="1:2">
      <c r="A32" s="20" t="s">
        <v>2377</v>
      </c>
      <c r="B32" s="21">
        <v>0</v>
      </c>
    </row>
    <row r="33" customHeight="1" spans="1:2">
      <c r="A33" s="20" t="s">
        <v>2378</v>
      </c>
      <c r="B33" s="21">
        <v>0</v>
      </c>
    </row>
    <row r="34" customHeight="1" spans="1:2">
      <c r="A34" s="20" t="s">
        <v>2379</v>
      </c>
      <c r="B34" s="21">
        <v>0</v>
      </c>
    </row>
    <row r="35" customHeight="1" spans="1:2">
      <c r="A35" s="20" t="s">
        <v>2380</v>
      </c>
      <c r="B35" s="21">
        <v>0</v>
      </c>
    </row>
    <row r="36" customHeight="1" spans="1:2">
      <c r="A36" s="20" t="s">
        <v>2381</v>
      </c>
      <c r="B36" s="21">
        <v>0</v>
      </c>
    </row>
    <row r="37" customHeight="1" spans="1:2">
      <c r="A37" s="20" t="s">
        <v>2382</v>
      </c>
      <c r="B37" s="21">
        <v>0</v>
      </c>
    </row>
    <row r="38" customHeight="1" spans="1:2">
      <c r="A38" s="20" t="s">
        <v>2383</v>
      </c>
      <c r="B38" s="21">
        <v>0</v>
      </c>
    </row>
    <row r="39" customHeight="1" spans="1:2">
      <c r="A39" s="20" t="s">
        <v>2384</v>
      </c>
      <c r="B39" s="21">
        <v>0</v>
      </c>
    </row>
    <row r="40" customHeight="1" spans="1:2">
      <c r="A40" s="20" t="s">
        <v>2385</v>
      </c>
      <c r="B40" s="21">
        <v>0</v>
      </c>
    </row>
    <row r="41" customHeight="1" spans="1:2">
      <c r="A41" s="20" t="s">
        <v>2386</v>
      </c>
      <c r="B41" s="21">
        <v>0</v>
      </c>
    </row>
    <row r="42" customHeight="1" spans="1:2">
      <c r="A42" s="20" t="s">
        <v>2387</v>
      </c>
      <c r="B42" s="21">
        <v>0</v>
      </c>
    </row>
    <row r="43" customHeight="1" spans="1:2">
      <c r="A43" s="20" t="s">
        <v>2388</v>
      </c>
      <c r="B43" s="21">
        <v>0</v>
      </c>
    </row>
    <row r="44" customHeight="1" spans="1:2">
      <c r="A44" s="20" t="s">
        <v>2389</v>
      </c>
      <c r="B44" s="21">
        <v>0</v>
      </c>
    </row>
    <row r="45" customHeight="1" spans="1:2">
      <c r="A45" s="20" t="s">
        <v>2390</v>
      </c>
      <c r="B45" s="21">
        <v>0</v>
      </c>
    </row>
    <row r="46" customHeight="1" spans="1:2">
      <c r="A46" s="20" t="s">
        <v>2391</v>
      </c>
      <c r="B46" s="21">
        <v>0</v>
      </c>
    </row>
    <row r="47" customHeight="1" spans="1:2">
      <c r="A47" s="20" t="s">
        <v>2392</v>
      </c>
      <c r="B47" s="21">
        <v>0</v>
      </c>
    </row>
    <row r="48" customHeight="1" spans="1:2">
      <c r="A48" s="20" t="s">
        <v>2393</v>
      </c>
      <c r="B48" s="21">
        <v>0</v>
      </c>
    </row>
    <row r="49" customHeight="1" spans="1:2">
      <c r="A49" s="20" t="s">
        <v>2394</v>
      </c>
      <c r="B49" s="21">
        <v>0</v>
      </c>
    </row>
    <row r="50" customHeight="1" spans="1:2">
      <c r="A50" s="20" t="s">
        <v>2395</v>
      </c>
      <c r="B50" s="21">
        <v>0</v>
      </c>
    </row>
    <row r="51" customHeight="1" spans="1:2">
      <c r="A51" s="20"/>
      <c r="B51" s="21"/>
    </row>
    <row r="52" customHeight="1" spans="1:2">
      <c r="A52" s="20"/>
      <c r="B52" s="21"/>
    </row>
    <row r="53" customHeight="1" spans="1:2">
      <c r="A53" s="20"/>
      <c r="B53" s="21"/>
    </row>
    <row r="54" customHeight="1" spans="1:2">
      <c r="A54" s="20"/>
      <c r="B54" s="21"/>
    </row>
    <row r="55" customHeight="1" spans="1:2">
      <c r="A55" s="20"/>
      <c r="B55" s="21"/>
    </row>
    <row r="56" customHeight="1" spans="1:2">
      <c r="A56" s="20"/>
      <c r="B56" s="21"/>
    </row>
    <row r="57" customHeight="1" spans="1:2">
      <c r="A57" s="20"/>
      <c r="B57" s="21"/>
    </row>
    <row r="58" customHeight="1" spans="1:2">
      <c r="A58" s="20"/>
      <c r="B58" s="21"/>
    </row>
    <row r="59" customHeight="1" spans="1:2">
      <c r="A59" s="20"/>
      <c r="B59" s="21"/>
    </row>
    <row r="60" customHeight="1" spans="1:2">
      <c r="A60" s="20"/>
      <c r="B60" s="21"/>
    </row>
    <row r="61" customHeight="1" spans="1:2">
      <c r="A61" s="20"/>
      <c r="B61" s="21"/>
    </row>
    <row r="62" customHeight="1" spans="1:2">
      <c r="A62" s="20"/>
      <c r="B62" s="21"/>
    </row>
    <row r="63" customHeight="1" spans="1:2">
      <c r="A63" s="20"/>
      <c r="B63" s="21"/>
    </row>
    <row r="64" customHeight="1" spans="1:2">
      <c r="A64" s="20"/>
      <c r="B64" s="21"/>
    </row>
    <row r="65" customHeight="1" spans="1:2">
      <c r="A65" s="20"/>
      <c r="B65" s="21"/>
    </row>
    <row r="66" customHeight="1" spans="1:2">
      <c r="A66" s="20"/>
      <c r="B66" s="21"/>
    </row>
    <row r="67" customHeight="1" spans="1:2">
      <c r="A67" s="20"/>
      <c r="B67" s="21"/>
    </row>
    <row r="68" customHeight="1" spans="1:2">
      <c r="A68" s="20"/>
      <c r="B68" s="21"/>
    </row>
    <row r="69" customHeight="1" spans="1:2">
      <c r="A69" s="20"/>
      <c r="B69" s="21"/>
    </row>
    <row r="70" customHeight="1" spans="1:2">
      <c r="A70" s="20"/>
      <c r="B70" s="21"/>
    </row>
    <row r="71" customHeight="1" spans="1:2">
      <c r="A71" s="20"/>
      <c r="B71" s="21"/>
    </row>
    <row r="72" customHeight="1" spans="1:2">
      <c r="A72" s="20"/>
      <c r="B72" s="21"/>
    </row>
    <row r="73" customHeight="1" spans="1:2">
      <c r="A73" s="20"/>
      <c r="B73" s="21"/>
    </row>
    <row r="74" customHeight="1" spans="1:2">
      <c r="A74" s="20"/>
      <c r="B74" s="21"/>
    </row>
    <row r="75" customHeight="1" spans="1:2">
      <c r="A75" s="20"/>
      <c r="B75" s="21"/>
    </row>
    <row r="76" customHeight="1" spans="1:2">
      <c r="A76" s="20"/>
      <c r="B76" s="21"/>
    </row>
    <row r="77" customHeight="1" spans="1:2">
      <c r="A77" s="20"/>
      <c r="B77" s="21"/>
    </row>
    <row r="78" customHeight="1" spans="1:2">
      <c r="A78" s="20"/>
      <c r="B78" s="21"/>
    </row>
    <row r="79" customHeight="1" spans="1:2">
      <c r="A79" s="20"/>
      <c r="B79" s="21"/>
    </row>
    <row r="80" customHeight="1" spans="1:2">
      <c r="A80" s="20"/>
      <c r="B80" s="21"/>
    </row>
    <row r="81" customHeight="1" spans="1:2">
      <c r="A81" s="20"/>
      <c r="B81" s="21"/>
    </row>
    <row r="82" customHeight="1" spans="1:2">
      <c r="A82" s="20"/>
      <c r="B82" s="21"/>
    </row>
    <row r="83" customHeight="1" spans="1:2">
      <c r="A83" s="20"/>
      <c r="B83" s="21"/>
    </row>
    <row r="84" customHeight="1" spans="1:2">
      <c r="A84" s="20"/>
      <c r="B84" s="21"/>
    </row>
    <row r="85" customHeight="1" spans="1:2">
      <c r="A85" s="20"/>
      <c r="B85" s="21"/>
    </row>
    <row r="86" customHeight="1" spans="1:2">
      <c r="A86" s="20"/>
      <c r="B86" s="21"/>
    </row>
    <row r="87" customHeight="1" spans="1:2">
      <c r="A87" s="20"/>
      <c r="B87" s="21"/>
    </row>
    <row r="88" customHeight="1" spans="1:2">
      <c r="A88" s="20"/>
      <c r="B88" s="21"/>
    </row>
    <row r="89" customHeight="1" spans="1:2">
      <c r="A89" s="20"/>
      <c r="B89" s="21"/>
    </row>
    <row r="90" customHeight="1" spans="1:2">
      <c r="A90" s="20"/>
      <c r="B90" s="21"/>
    </row>
    <row r="91" customHeight="1" spans="1:2">
      <c r="A91" s="20"/>
      <c r="B91" s="21"/>
    </row>
    <row r="92" customHeight="1" spans="1:2">
      <c r="A92" s="20"/>
      <c r="B92" s="21"/>
    </row>
    <row r="93" customHeight="1" spans="1:2">
      <c r="A93" s="20"/>
      <c r="B93" s="21"/>
    </row>
    <row r="94" customHeight="1" spans="1:2">
      <c r="A94" s="20"/>
      <c r="B94" s="21"/>
    </row>
    <row r="95" customHeight="1" spans="1:2">
      <c r="A95" s="20"/>
      <c r="B95" s="21"/>
    </row>
    <row r="96" customHeight="1" spans="1:2">
      <c r="A96" s="20"/>
      <c r="B96" s="21"/>
    </row>
    <row r="97" customHeight="1" spans="1:2">
      <c r="A97" s="20"/>
      <c r="B97" s="21"/>
    </row>
    <row r="98" customHeight="1" spans="1:2">
      <c r="A98" s="20"/>
      <c r="B98" s="21"/>
    </row>
    <row r="99" customHeight="1" spans="1:2">
      <c r="A99" s="20"/>
      <c r="B99" s="21"/>
    </row>
    <row r="100" customHeight="1" spans="1:2">
      <c r="A100" s="18" t="s">
        <v>2396</v>
      </c>
      <c r="B100" s="21">
        <v>0</v>
      </c>
    </row>
  </sheetData>
  <mergeCells count="2">
    <mergeCell ref="A1:D1"/>
    <mergeCell ref="C2:D2"/>
  </mergeCells>
  <printOptions horizontalCentered="1"/>
  <pageMargins left="0.29" right="0.21" top="0.98" bottom="0.59" header="0.39" footer="0.39"/>
  <pageSetup paperSize="9" scale="110" firstPageNumber="0" pageOrder="overThenDown" orientation="portrait" useFirstPageNumber="1"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
  <sheetViews>
    <sheetView showGridLines="0" showZeros="0" workbookViewId="0">
      <selection activeCell="A1" sqref="A1:B100"/>
    </sheetView>
  </sheetViews>
  <sheetFormatPr defaultColWidth="9.125" defaultRowHeight="21" customHeight="1" outlineLevelCol="2"/>
  <cols>
    <col min="1" max="1" width="44.3" style="42" customWidth="1"/>
    <col min="2" max="2" width="31.7" style="43" customWidth="1"/>
    <col min="3" max="3" width="9.625" style="42"/>
    <col min="4" max="16384" width="9.125" style="42"/>
  </cols>
  <sheetData>
    <row r="1" s="40" customFormat="1" ht="50.25" customHeight="1" spans="1:2">
      <c r="A1" s="44" t="s">
        <v>2397</v>
      </c>
      <c r="B1" s="44"/>
    </row>
    <row r="2" s="40" customFormat="1" customHeight="1" spans="1:2">
      <c r="A2" s="44"/>
      <c r="B2" s="45" t="s">
        <v>2398</v>
      </c>
    </row>
    <row r="3" s="40" customFormat="1" ht="18" customHeight="1" spans="1:2">
      <c r="A3" s="46"/>
      <c r="B3" s="46" t="s">
        <v>424</v>
      </c>
    </row>
    <row r="4" s="41" customFormat="1" ht="35.25" customHeight="1" spans="1:2">
      <c r="A4" s="18" t="s">
        <v>1738</v>
      </c>
      <c r="B4" s="18" t="s">
        <v>425</v>
      </c>
    </row>
    <row r="5" s="40" customFormat="1" customHeight="1" spans="1:2">
      <c r="A5" s="20" t="s">
        <v>2399</v>
      </c>
      <c r="B5" s="21">
        <v>0</v>
      </c>
    </row>
    <row r="6" s="40" customFormat="1" customHeight="1" spans="1:2">
      <c r="A6" s="20" t="s">
        <v>2400</v>
      </c>
      <c r="B6" s="21">
        <v>0</v>
      </c>
    </row>
    <row r="7" s="40" customFormat="1" customHeight="1" spans="1:2">
      <c r="A7" s="20" t="s">
        <v>2401</v>
      </c>
      <c r="B7" s="21">
        <v>0</v>
      </c>
    </row>
    <row r="8" s="40" customFormat="1" customHeight="1" spans="1:2">
      <c r="A8" s="20" t="s">
        <v>2402</v>
      </c>
      <c r="B8" s="21">
        <v>0</v>
      </c>
    </row>
    <row r="9" s="40" customFormat="1" customHeight="1" spans="1:2">
      <c r="A9" s="20" t="s">
        <v>2403</v>
      </c>
      <c r="B9" s="21">
        <v>0</v>
      </c>
    </row>
    <row r="10" s="40" customFormat="1" customHeight="1" spans="1:2">
      <c r="A10" s="20" t="s">
        <v>2404</v>
      </c>
      <c r="B10" s="21">
        <v>0</v>
      </c>
    </row>
    <row r="11" s="41" customFormat="1" customHeight="1" spans="1:3">
      <c r="A11" s="20" t="s">
        <v>2405</v>
      </c>
      <c r="B11" s="21">
        <v>0</v>
      </c>
      <c r="C11" s="47"/>
    </row>
    <row r="12" s="40" customFormat="1" customHeight="1" spans="1:2">
      <c r="A12" s="20" t="s">
        <v>2406</v>
      </c>
      <c r="B12" s="21">
        <v>0</v>
      </c>
    </row>
    <row r="13" s="40" customFormat="1" customHeight="1" spans="1:2">
      <c r="A13" s="20" t="s">
        <v>2407</v>
      </c>
      <c r="B13" s="21">
        <v>0</v>
      </c>
    </row>
    <row r="14" s="40" customFormat="1" customHeight="1" spans="1:2">
      <c r="A14" s="20" t="s">
        <v>2408</v>
      </c>
      <c r="B14" s="21">
        <v>0</v>
      </c>
    </row>
    <row r="15" s="41" customFormat="1" customHeight="1" spans="1:2">
      <c r="A15" s="20" t="s">
        <v>2409</v>
      </c>
      <c r="B15" s="21">
        <v>0</v>
      </c>
    </row>
    <row r="16" customHeight="1" spans="1:2">
      <c r="A16" s="20" t="s">
        <v>2410</v>
      </c>
      <c r="B16" s="21">
        <v>0</v>
      </c>
    </row>
    <row r="17" customHeight="1" spans="1:2">
      <c r="A17" s="20" t="s">
        <v>2411</v>
      </c>
      <c r="B17" s="21">
        <v>0</v>
      </c>
    </row>
    <row r="18" customHeight="1" spans="1:2">
      <c r="A18" s="20" t="s">
        <v>2412</v>
      </c>
      <c r="B18" s="21">
        <v>0</v>
      </c>
    </row>
    <row r="19" customHeight="1" spans="1:2">
      <c r="A19" s="20" t="s">
        <v>2413</v>
      </c>
      <c r="B19" s="21">
        <v>0</v>
      </c>
    </row>
    <row r="20" customHeight="1" spans="1:2">
      <c r="A20" s="20" t="s">
        <v>2414</v>
      </c>
      <c r="B20" s="21">
        <v>0</v>
      </c>
    </row>
    <row r="21" customHeight="1" spans="1:2">
      <c r="A21" s="20" t="s">
        <v>2415</v>
      </c>
      <c r="B21" s="21">
        <v>0</v>
      </c>
    </row>
    <row r="22" customHeight="1" spans="1:2">
      <c r="A22" s="20" t="s">
        <v>2416</v>
      </c>
      <c r="B22" s="21">
        <v>0</v>
      </c>
    </row>
    <row r="23" customHeight="1" spans="1:2">
      <c r="A23" s="20" t="s">
        <v>2417</v>
      </c>
      <c r="B23" s="21">
        <v>0</v>
      </c>
    </row>
    <row r="24" customHeight="1" spans="1:2">
      <c r="A24" s="20" t="s">
        <v>2418</v>
      </c>
      <c r="B24" s="21">
        <v>0</v>
      </c>
    </row>
    <row r="25" customHeight="1" spans="1:2">
      <c r="A25" s="20" t="s">
        <v>2419</v>
      </c>
      <c r="B25" s="21">
        <v>0</v>
      </c>
    </row>
    <row r="26" customHeight="1" spans="1:2">
      <c r="A26" s="20" t="s">
        <v>2420</v>
      </c>
      <c r="B26" s="21">
        <v>0</v>
      </c>
    </row>
    <row r="27" customHeight="1" spans="1:2">
      <c r="A27" s="20" t="s">
        <v>2421</v>
      </c>
      <c r="B27" s="21">
        <v>0</v>
      </c>
    </row>
    <row r="28" customHeight="1" spans="1:2">
      <c r="A28" s="20" t="s">
        <v>2422</v>
      </c>
      <c r="B28" s="21">
        <v>0</v>
      </c>
    </row>
    <row r="29" customHeight="1" spans="1:2">
      <c r="A29" s="20" t="s">
        <v>2423</v>
      </c>
      <c r="B29" s="21">
        <v>0</v>
      </c>
    </row>
    <row r="30" customHeight="1" spans="1:2">
      <c r="A30" s="20" t="s">
        <v>2424</v>
      </c>
      <c r="B30" s="21">
        <v>0</v>
      </c>
    </row>
    <row r="31" customHeight="1" spans="1:2">
      <c r="A31" s="20" t="s">
        <v>2425</v>
      </c>
      <c r="B31" s="21">
        <v>0</v>
      </c>
    </row>
    <row r="32" customHeight="1" spans="1:2">
      <c r="A32" s="20"/>
      <c r="B32" s="21"/>
    </row>
    <row r="33" customHeight="1" spans="1:2">
      <c r="A33" s="20"/>
      <c r="B33" s="21"/>
    </row>
    <row r="34" customHeight="1" spans="1:2">
      <c r="A34" s="20"/>
      <c r="B34" s="21"/>
    </row>
    <row r="35" customHeight="1" spans="1:2">
      <c r="A35" s="20"/>
      <c r="B35" s="21"/>
    </row>
    <row r="36" customHeight="1" spans="1:2">
      <c r="A36" s="20"/>
      <c r="B36" s="21"/>
    </row>
    <row r="37" customHeight="1" spans="1:2">
      <c r="A37" s="20"/>
      <c r="B37" s="21"/>
    </row>
    <row r="38" customHeight="1" spans="1:2">
      <c r="A38" s="20"/>
      <c r="B38" s="21"/>
    </row>
    <row r="39" customHeight="1" spans="1:2">
      <c r="A39" s="20"/>
      <c r="B39" s="21"/>
    </row>
    <row r="40" customHeight="1" spans="1:2">
      <c r="A40" s="20"/>
      <c r="B40" s="21"/>
    </row>
    <row r="41" customHeight="1" spans="1:2">
      <c r="A41" s="20"/>
      <c r="B41" s="21"/>
    </row>
    <row r="42" customHeight="1" spans="1:2">
      <c r="A42" s="20"/>
      <c r="B42" s="21"/>
    </row>
    <row r="43" customHeight="1" spans="1:2">
      <c r="A43" s="20"/>
      <c r="B43" s="21"/>
    </row>
    <row r="44" customHeight="1" spans="1:2">
      <c r="A44" s="20"/>
      <c r="B44" s="21"/>
    </row>
    <row r="45" customHeight="1" spans="1:2">
      <c r="A45" s="20"/>
      <c r="B45" s="21"/>
    </row>
    <row r="46" customHeight="1" spans="1:2">
      <c r="A46" s="20"/>
      <c r="B46" s="21"/>
    </row>
    <row r="47" customHeight="1" spans="1:2">
      <c r="A47" s="20"/>
      <c r="B47" s="21"/>
    </row>
    <row r="48" customHeight="1" spans="1:2">
      <c r="A48" s="20"/>
      <c r="B48" s="21"/>
    </row>
    <row r="49" customHeight="1" spans="1:2">
      <c r="A49" s="20"/>
      <c r="B49" s="21"/>
    </row>
    <row r="50" customHeight="1" spans="1:2">
      <c r="A50" s="20"/>
      <c r="B50" s="21"/>
    </row>
    <row r="51" customHeight="1" spans="1:2">
      <c r="A51" s="20"/>
      <c r="B51" s="21"/>
    </row>
    <row r="52" customHeight="1" spans="1:2">
      <c r="A52" s="20"/>
      <c r="B52" s="21"/>
    </row>
    <row r="53" customHeight="1" spans="1:2">
      <c r="A53" s="20"/>
      <c r="B53" s="21"/>
    </row>
    <row r="54" customHeight="1" spans="1:2">
      <c r="A54" s="20"/>
      <c r="B54" s="21"/>
    </row>
    <row r="55" customHeight="1" spans="1:2">
      <c r="A55" s="20"/>
      <c r="B55" s="21"/>
    </row>
    <row r="56" customHeight="1" spans="1:2">
      <c r="A56" s="20"/>
      <c r="B56" s="21"/>
    </row>
    <row r="57" customHeight="1" spans="1:2">
      <c r="A57" s="20"/>
      <c r="B57" s="21"/>
    </row>
    <row r="58" customHeight="1" spans="1:2">
      <c r="A58" s="20"/>
      <c r="B58" s="21"/>
    </row>
    <row r="59" customHeight="1" spans="1:2">
      <c r="A59" s="20"/>
      <c r="B59" s="21"/>
    </row>
    <row r="60" customHeight="1" spans="1:2">
      <c r="A60" s="20"/>
      <c r="B60" s="21"/>
    </row>
    <row r="61" customHeight="1" spans="1:2">
      <c r="A61" s="20"/>
      <c r="B61" s="21"/>
    </row>
    <row r="62" customHeight="1" spans="1:2">
      <c r="A62" s="20"/>
      <c r="B62" s="21"/>
    </row>
    <row r="63" customHeight="1" spans="1:2">
      <c r="A63" s="20"/>
      <c r="B63" s="21"/>
    </row>
    <row r="64" customHeight="1" spans="1:2">
      <c r="A64" s="20"/>
      <c r="B64" s="21"/>
    </row>
    <row r="65" customHeight="1" spans="1:2">
      <c r="A65" s="20"/>
      <c r="B65" s="21"/>
    </row>
    <row r="66" customHeight="1" spans="1:2">
      <c r="A66" s="20"/>
      <c r="B66" s="21"/>
    </row>
    <row r="67" customHeight="1" spans="1:2">
      <c r="A67" s="20"/>
      <c r="B67" s="21"/>
    </row>
    <row r="68" customHeight="1" spans="1:2">
      <c r="A68" s="20"/>
      <c r="B68" s="21"/>
    </row>
    <row r="69" customHeight="1" spans="1:2">
      <c r="A69" s="20"/>
      <c r="B69" s="21"/>
    </row>
    <row r="70" customHeight="1" spans="1:2">
      <c r="A70" s="20"/>
      <c r="B70" s="21"/>
    </row>
    <row r="71" customHeight="1" spans="1:2">
      <c r="A71" s="20"/>
      <c r="B71" s="21"/>
    </row>
    <row r="72" customHeight="1" spans="1:2">
      <c r="A72" s="20"/>
      <c r="B72" s="21"/>
    </row>
    <row r="73" customHeight="1" spans="1:2">
      <c r="A73" s="20"/>
      <c r="B73" s="21"/>
    </row>
    <row r="74" customHeight="1" spans="1:2">
      <c r="A74" s="20"/>
      <c r="B74" s="21"/>
    </row>
    <row r="75" customHeight="1" spans="1:2">
      <c r="A75" s="20"/>
      <c r="B75" s="21"/>
    </row>
    <row r="76" customHeight="1" spans="1:2">
      <c r="A76" s="20"/>
      <c r="B76" s="21"/>
    </row>
    <row r="77" customHeight="1" spans="1:2">
      <c r="A77" s="20"/>
      <c r="B77" s="21"/>
    </row>
    <row r="78" customHeight="1" spans="1:2">
      <c r="A78" s="20"/>
      <c r="B78" s="21"/>
    </row>
    <row r="79" customHeight="1" spans="1:2">
      <c r="A79" s="20"/>
      <c r="B79" s="21"/>
    </row>
    <row r="80" customHeight="1" spans="1:2">
      <c r="A80" s="20"/>
      <c r="B80" s="21"/>
    </row>
    <row r="81" customHeight="1" spans="1:2">
      <c r="A81" s="20"/>
      <c r="B81" s="21"/>
    </row>
    <row r="82" customHeight="1" spans="1:2">
      <c r="A82" s="20"/>
      <c r="B82" s="21"/>
    </row>
    <row r="83" customHeight="1" spans="1:2">
      <c r="A83" s="20"/>
      <c r="B83" s="21"/>
    </row>
    <row r="84" customHeight="1" spans="1:2">
      <c r="A84" s="20"/>
      <c r="B84" s="21"/>
    </row>
    <row r="85" customHeight="1" spans="1:2">
      <c r="A85" s="20"/>
      <c r="B85" s="21"/>
    </row>
    <row r="86" customHeight="1" spans="1:2">
      <c r="A86" s="20"/>
      <c r="B86" s="21"/>
    </row>
    <row r="87" customHeight="1" spans="1:2">
      <c r="A87" s="20"/>
      <c r="B87" s="21"/>
    </row>
    <row r="88" customHeight="1" spans="1:2">
      <c r="A88" s="20"/>
      <c r="B88" s="21"/>
    </row>
    <row r="89" customHeight="1" spans="1:2">
      <c r="A89" s="20"/>
      <c r="B89" s="21"/>
    </row>
    <row r="90" customHeight="1" spans="1:2">
      <c r="A90" s="20"/>
      <c r="B90" s="21"/>
    </row>
    <row r="91" customHeight="1" spans="1:2">
      <c r="A91" s="20"/>
      <c r="B91" s="21"/>
    </row>
    <row r="92" customHeight="1" spans="1:2">
      <c r="A92" s="20"/>
      <c r="B92" s="21"/>
    </row>
    <row r="93" customHeight="1" spans="1:2">
      <c r="A93" s="20"/>
      <c r="B93" s="21"/>
    </row>
    <row r="94" customHeight="1" spans="1:2">
      <c r="A94" s="20"/>
      <c r="B94" s="21"/>
    </row>
    <row r="95" customHeight="1" spans="1:2">
      <c r="A95" s="20"/>
      <c r="B95" s="21"/>
    </row>
    <row r="96" customHeight="1" spans="1:2">
      <c r="A96" s="20"/>
      <c r="B96" s="21"/>
    </row>
    <row r="97" customHeight="1" spans="1:2">
      <c r="A97" s="20"/>
      <c r="B97" s="21"/>
    </row>
    <row r="98" customHeight="1" spans="1:2">
      <c r="A98" s="20"/>
      <c r="B98" s="21"/>
    </row>
    <row r="99" customHeight="1" spans="1:2">
      <c r="A99" s="20"/>
      <c r="B99" s="21"/>
    </row>
    <row r="100" customHeight="1" spans="1:2">
      <c r="A100" s="18" t="s">
        <v>2426</v>
      </c>
      <c r="B100" s="21">
        <v>0</v>
      </c>
    </row>
  </sheetData>
  <mergeCells count="1">
    <mergeCell ref="A1:B1"/>
  </mergeCells>
  <printOptions horizontalCentered="1"/>
  <pageMargins left="0.29" right="0.21" top="0.98" bottom="0.59" header="0.39" footer="0.39"/>
  <pageSetup paperSize="9" scale="110" firstPageNumber="0" pageOrder="overThenDown" orientation="portrait" useFirstPageNumber="1"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
  <sheetViews>
    <sheetView tabSelected="1" workbookViewId="0">
      <selection activeCell="C9" sqref="C9"/>
    </sheetView>
  </sheetViews>
  <sheetFormatPr defaultColWidth="9.125" defaultRowHeight="21" customHeight="1" outlineLevelCol="2"/>
  <cols>
    <col min="1" max="1" width="30.5" style="42" customWidth="1"/>
    <col min="2" max="2" width="41.7" style="43" customWidth="1"/>
    <col min="3" max="3" width="9.625" style="42"/>
    <col min="4" max="16384" width="9.125" style="42"/>
  </cols>
  <sheetData>
    <row r="1" s="40" customFormat="1" ht="50.25" customHeight="1" spans="1:2">
      <c r="A1" s="44" t="s">
        <v>2427</v>
      </c>
      <c r="B1" s="44"/>
    </row>
    <row r="2" s="40" customFormat="1" customHeight="1" spans="1:2">
      <c r="A2" s="44"/>
      <c r="B2" s="45" t="s">
        <v>2428</v>
      </c>
    </row>
    <row r="3" s="40" customFormat="1" customHeight="1" spans="1:2">
      <c r="A3" s="46"/>
      <c r="B3" s="46" t="s">
        <v>424</v>
      </c>
    </row>
    <row r="4" s="40" customFormat="1" customHeight="1" spans="1:2">
      <c r="A4" s="18" t="s">
        <v>1738</v>
      </c>
      <c r="B4" s="18" t="s">
        <v>425</v>
      </c>
    </row>
    <row r="5" s="40" customFormat="1" customHeight="1" spans="1:2">
      <c r="A5" s="20" t="s">
        <v>2399</v>
      </c>
      <c r="B5" s="21">
        <v>0</v>
      </c>
    </row>
    <row r="6" s="40" customFormat="1" customHeight="1" spans="1:2">
      <c r="A6" s="20" t="s">
        <v>2400</v>
      </c>
      <c r="B6" s="21">
        <v>0</v>
      </c>
    </row>
    <row r="7" s="40" customFormat="1" customHeight="1" spans="1:2">
      <c r="A7" s="20" t="s">
        <v>2401</v>
      </c>
      <c r="B7" s="21">
        <v>0</v>
      </c>
    </row>
    <row r="8" s="41" customFormat="1" customHeight="1" spans="1:3">
      <c r="A8" s="20" t="s">
        <v>2402</v>
      </c>
      <c r="B8" s="21">
        <v>0</v>
      </c>
      <c r="C8" s="47"/>
    </row>
    <row r="9" s="40" customFormat="1" customHeight="1" spans="1:2">
      <c r="A9" s="20" t="s">
        <v>2403</v>
      </c>
      <c r="B9" s="21">
        <v>0</v>
      </c>
    </row>
    <row r="10" s="40" customFormat="1" customHeight="1" spans="1:2">
      <c r="A10" s="20" t="s">
        <v>2404</v>
      </c>
      <c r="B10" s="21">
        <v>0</v>
      </c>
    </row>
    <row r="11" s="40" customFormat="1" customHeight="1" spans="1:2">
      <c r="A11" s="20" t="s">
        <v>2405</v>
      </c>
      <c r="B11" s="21">
        <v>0</v>
      </c>
    </row>
    <row r="12" s="41" customFormat="1" customHeight="1" spans="1:2">
      <c r="A12" s="20" t="s">
        <v>2406</v>
      </c>
      <c r="B12" s="21">
        <v>0</v>
      </c>
    </row>
    <row r="13" s="42" customFormat="1" customHeight="1" spans="1:2">
      <c r="A13" s="20" t="s">
        <v>2407</v>
      </c>
      <c r="B13" s="21">
        <v>0</v>
      </c>
    </row>
    <row r="14" customHeight="1" spans="1:2">
      <c r="A14" s="20" t="s">
        <v>2408</v>
      </c>
      <c r="B14" s="21">
        <v>0</v>
      </c>
    </row>
    <row r="15" customHeight="1" spans="1:2">
      <c r="A15" s="20" t="s">
        <v>2409</v>
      </c>
      <c r="B15" s="21">
        <v>0</v>
      </c>
    </row>
    <row r="16" customHeight="1" spans="1:2">
      <c r="A16" s="20" t="s">
        <v>2410</v>
      </c>
      <c r="B16" s="21">
        <v>0</v>
      </c>
    </row>
    <row r="17" customHeight="1" spans="1:2">
      <c r="A17" s="20" t="s">
        <v>2411</v>
      </c>
      <c r="B17" s="21">
        <v>0</v>
      </c>
    </row>
    <row r="18" customHeight="1" spans="1:2">
      <c r="A18" s="20" t="s">
        <v>2412</v>
      </c>
      <c r="B18" s="21">
        <v>0</v>
      </c>
    </row>
    <row r="19" customHeight="1" spans="1:2">
      <c r="A19" s="20" t="s">
        <v>2413</v>
      </c>
      <c r="B19" s="21">
        <v>0</v>
      </c>
    </row>
    <row r="20" customHeight="1" spans="1:2">
      <c r="A20" s="20" t="s">
        <v>2414</v>
      </c>
      <c r="B20" s="21">
        <v>0</v>
      </c>
    </row>
    <row r="21" customHeight="1" spans="1:2">
      <c r="A21" s="20" t="s">
        <v>2415</v>
      </c>
      <c r="B21" s="21">
        <v>0</v>
      </c>
    </row>
    <row r="22" customHeight="1" spans="1:2">
      <c r="A22" s="20" t="s">
        <v>2416</v>
      </c>
      <c r="B22" s="21">
        <v>0</v>
      </c>
    </row>
    <row r="23" customHeight="1" spans="1:2">
      <c r="A23" s="20" t="s">
        <v>2417</v>
      </c>
      <c r="B23" s="21">
        <v>0</v>
      </c>
    </row>
    <row r="24" customHeight="1" spans="1:2">
      <c r="A24" s="20" t="s">
        <v>2418</v>
      </c>
      <c r="B24" s="21">
        <v>0</v>
      </c>
    </row>
    <row r="25" customHeight="1" spans="1:2">
      <c r="A25" s="20" t="s">
        <v>2419</v>
      </c>
      <c r="B25" s="21">
        <v>0</v>
      </c>
    </row>
    <row r="26" customHeight="1" spans="1:2">
      <c r="A26" s="20" t="s">
        <v>2420</v>
      </c>
      <c r="B26" s="21">
        <v>0</v>
      </c>
    </row>
    <row r="27" customHeight="1" spans="1:2">
      <c r="A27" s="20" t="s">
        <v>2421</v>
      </c>
      <c r="B27" s="21">
        <v>0</v>
      </c>
    </row>
    <row r="28" customHeight="1" spans="1:2">
      <c r="A28" s="20" t="s">
        <v>2422</v>
      </c>
      <c r="B28" s="21">
        <v>0</v>
      </c>
    </row>
    <row r="29" customHeight="1" spans="1:2">
      <c r="A29" s="20" t="s">
        <v>2423</v>
      </c>
      <c r="B29" s="21">
        <v>0</v>
      </c>
    </row>
    <row r="30" customHeight="1" spans="1:2">
      <c r="A30" s="20" t="s">
        <v>2424</v>
      </c>
      <c r="B30" s="21">
        <v>0</v>
      </c>
    </row>
    <row r="31" customHeight="1" spans="1:2">
      <c r="A31" s="20" t="s">
        <v>2425</v>
      </c>
      <c r="B31" s="21">
        <v>0</v>
      </c>
    </row>
    <row r="32" customHeight="1" spans="1:2">
      <c r="A32" s="20"/>
      <c r="B32" s="21"/>
    </row>
    <row r="33" customHeight="1" spans="1:2">
      <c r="A33" s="20"/>
      <c r="B33" s="21"/>
    </row>
    <row r="34" customHeight="1" spans="1:2">
      <c r="A34" s="20"/>
      <c r="B34" s="21"/>
    </row>
    <row r="35" customHeight="1" spans="1:2">
      <c r="A35" s="20"/>
      <c r="B35" s="21"/>
    </row>
    <row r="36" customHeight="1" spans="1:2">
      <c r="A36" s="20"/>
      <c r="B36" s="21"/>
    </row>
    <row r="37" customHeight="1" spans="1:2">
      <c r="A37" s="20"/>
      <c r="B37" s="21"/>
    </row>
    <row r="38" customHeight="1" spans="1:2">
      <c r="A38" s="20"/>
      <c r="B38" s="21"/>
    </row>
    <row r="39" customHeight="1" spans="1:2">
      <c r="A39" s="20"/>
      <c r="B39" s="21"/>
    </row>
    <row r="40" customHeight="1" spans="1:2">
      <c r="A40" s="20"/>
      <c r="B40" s="21"/>
    </row>
    <row r="41" customHeight="1" spans="1:2">
      <c r="A41" s="20"/>
      <c r="B41" s="21"/>
    </row>
    <row r="42" customHeight="1" spans="1:2">
      <c r="A42" s="20"/>
      <c r="B42" s="21"/>
    </row>
    <row r="43" customHeight="1" spans="1:2">
      <c r="A43" s="20"/>
      <c r="B43" s="21"/>
    </row>
    <row r="44" customHeight="1" spans="1:2">
      <c r="A44" s="20"/>
      <c r="B44" s="21"/>
    </row>
    <row r="45" customHeight="1" spans="1:2">
      <c r="A45" s="20"/>
      <c r="B45" s="21"/>
    </row>
    <row r="46" customHeight="1" spans="1:2">
      <c r="A46" s="20"/>
      <c r="B46" s="21"/>
    </row>
    <row r="47" customHeight="1" spans="1:2">
      <c r="A47" s="20"/>
      <c r="B47" s="21"/>
    </row>
    <row r="48" customHeight="1" spans="1:2">
      <c r="A48" s="20"/>
      <c r="B48" s="21"/>
    </row>
    <row r="49" customHeight="1" spans="1:2">
      <c r="A49" s="20"/>
      <c r="B49" s="21"/>
    </row>
    <row r="50" customHeight="1" spans="1:2">
      <c r="A50" s="20"/>
      <c r="B50" s="21"/>
    </row>
    <row r="51" customHeight="1" spans="1:2">
      <c r="A51" s="20"/>
      <c r="B51" s="21"/>
    </row>
    <row r="52" customHeight="1" spans="1:2">
      <c r="A52" s="20"/>
      <c r="B52" s="21"/>
    </row>
    <row r="53" customHeight="1" spans="1:2">
      <c r="A53" s="20"/>
      <c r="B53" s="21"/>
    </row>
    <row r="54" customHeight="1" spans="1:2">
      <c r="A54" s="20"/>
      <c r="B54" s="21"/>
    </row>
    <row r="55" customHeight="1" spans="1:2">
      <c r="A55" s="20"/>
      <c r="B55" s="21"/>
    </row>
    <row r="56" customHeight="1" spans="1:2">
      <c r="A56" s="20"/>
      <c r="B56" s="21"/>
    </row>
    <row r="57" customHeight="1" spans="1:2">
      <c r="A57" s="20"/>
      <c r="B57" s="21"/>
    </row>
    <row r="58" customHeight="1" spans="1:2">
      <c r="A58" s="20"/>
      <c r="B58" s="21"/>
    </row>
    <row r="59" customHeight="1" spans="1:2">
      <c r="A59" s="20"/>
      <c r="B59" s="21"/>
    </row>
    <row r="60" customHeight="1" spans="1:2">
      <c r="A60" s="20"/>
      <c r="B60" s="21"/>
    </row>
    <row r="61" customHeight="1" spans="1:2">
      <c r="A61" s="20"/>
      <c r="B61" s="21"/>
    </row>
    <row r="62" customHeight="1" spans="1:2">
      <c r="A62" s="20"/>
      <c r="B62" s="21"/>
    </row>
    <row r="63" customHeight="1" spans="1:2">
      <c r="A63" s="20"/>
      <c r="B63" s="21"/>
    </row>
    <row r="64" customHeight="1" spans="1:2">
      <c r="A64" s="20"/>
      <c r="B64" s="21"/>
    </row>
    <row r="65" customHeight="1" spans="1:2">
      <c r="A65" s="20"/>
      <c r="B65" s="21"/>
    </row>
    <row r="66" customHeight="1" spans="1:2">
      <c r="A66" s="20"/>
      <c r="B66" s="21"/>
    </row>
    <row r="67" customHeight="1" spans="1:2">
      <c r="A67" s="20"/>
      <c r="B67" s="21"/>
    </row>
    <row r="68" customHeight="1" spans="1:2">
      <c r="A68" s="20"/>
      <c r="B68" s="21"/>
    </row>
    <row r="69" customHeight="1" spans="1:2">
      <c r="A69" s="20"/>
      <c r="B69" s="21"/>
    </row>
    <row r="70" customHeight="1" spans="1:2">
      <c r="A70" s="20"/>
      <c r="B70" s="21"/>
    </row>
    <row r="71" customHeight="1" spans="1:2">
      <c r="A71" s="20"/>
      <c r="B71" s="21"/>
    </row>
    <row r="72" customHeight="1" spans="1:2">
      <c r="A72" s="20"/>
      <c r="B72" s="21"/>
    </row>
    <row r="73" customHeight="1" spans="1:2">
      <c r="A73" s="20"/>
      <c r="B73" s="21"/>
    </row>
    <row r="74" customHeight="1" spans="1:2">
      <c r="A74" s="20"/>
      <c r="B74" s="21"/>
    </row>
    <row r="75" customHeight="1" spans="1:2">
      <c r="A75" s="20"/>
      <c r="B75" s="21"/>
    </row>
    <row r="76" customHeight="1" spans="1:2">
      <c r="A76" s="20"/>
      <c r="B76" s="21"/>
    </row>
    <row r="77" customHeight="1" spans="1:2">
      <c r="A77" s="20"/>
      <c r="B77" s="21"/>
    </row>
    <row r="78" customHeight="1" spans="1:2">
      <c r="A78" s="20"/>
      <c r="B78" s="21"/>
    </row>
    <row r="79" customHeight="1" spans="1:2">
      <c r="A79" s="20"/>
      <c r="B79" s="21"/>
    </row>
    <row r="80" customHeight="1" spans="1:2">
      <c r="A80" s="20"/>
      <c r="B80" s="21"/>
    </row>
    <row r="81" customHeight="1" spans="1:2">
      <c r="A81" s="20"/>
      <c r="B81" s="21"/>
    </row>
    <row r="82" customHeight="1" spans="1:2">
      <c r="A82" s="20"/>
      <c r="B82" s="21"/>
    </row>
    <row r="83" customHeight="1" spans="1:2">
      <c r="A83" s="20"/>
      <c r="B83" s="21"/>
    </row>
    <row r="84" customHeight="1" spans="1:2">
      <c r="A84" s="20"/>
      <c r="B84" s="21"/>
    </row>
    <row r="85" customHeight="1" spans="1:2">
      <c r="A85" s="20"/>
      <c r="B85" s="21"/>
    </row>
    <row r="86" customHeight="1" spans="1:2">
      <c r="A86" s="20"/>
      <c r="B86" s="21"/>
    </row>
    <row r="87" customHeight="1" spans="1:2">
      <c r="A87" s="20"/>
      <c r="B87" s="21"/>
    </row>
    <row r="88" customHeight="1" spans="1:2">
      <c r="A88" s="20"/>
      <c r="B88" s="21"/>
    </row>
    <row r="89" customHeight="1" spans="1:2">
      <c r="A89" s="20"/>
      <c r="B89" s="21"/>
    </row>
    <row r="90" customHeight="1" spans="1:2">
      <c r="A90" s="20"/>
      <c r="B90" s="21"/>
    </row>
    <row r="91" customHeight="1" spans="1:2">
      <c r="A91" s="20"/>
      <c r="B91" s="21"/>
    </row>
    <row r="92" customHeight="1" spans="1:2">
      <c r="A92" s="20"/>
      <c r="B92" s="21"/>
    </row>
    <row r="93" customHeight="1" spans="1:2">
      <c r="A93" s="20"/>
      <c r="B93" s="21"/>
    </row>
    <row r="94" customHeight="1" spans="1:2">
      <c r="A94" s="20"/>
      <c r="B94" s="21"/>
    </row>
    <row r="95" customHeight="1" spans="1:2">
      <c r="A95" s="20"/>
      <c r="B95" s="21"/>
    </row>
    <row r="96" customHeight="1" spans="1:2">
      <c r="A96" s="20"/>
      <c r="B96" s="21"/>
    </row>
    <row r="97" customHeight="1" spans="1:2">
      <c r="A97" s="20"/>
      <c r="B97" s="21"/>
    </row>
    <row r="98" customHeight="1" spans="1:2">
      <c r="A98" s="20"/>
      <c r="B98" s="21"/>
    </row>
    <row r="99" customHeight="1" spans="1:2">
      <c r="A99" s="20"/>
      <c r="B99" s="21"/>
    </row>
    <row r="100" customHeight="1" spans="1:2">
      <c r="A100" s="18" t="s">
        <v>2426</v>
      </c>
      <c r="B100" s="21">
        <v>0</v>
      </c>
    </row>
  </sheetData>
  <mergeCells count="1">
    <mergeCell ref="A1:B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showZeros="0" workbookViewId="0">
      <selection activeCell="J16" sqref="J16"/>
    </sheetView>
  </sheetViews>
  <sheetFormatPr defaultColWidth="9.15" defaultRowHeight="14.25" outlineLevelRow="6"/>
  <cols>
    <col min="1" max="1" width="8.5" style="26" customWidth="1"/>
    <col min="2" max="3" width="7.5" style="26" customWidth="1"/>
    <col min="4" max="4" width="12.6" style="26" customWidth="1"/>
    <col min="5" max="5" width="10.9" style="26" customWidth="1"/>
    <col min="6" max="6" width="7.5" style="26" customWidth="1"/>
    <col min="7" max="7" width="12.6" style="26" customWidth="1"/>
    <col min="8" max="8" width="7.5" style="26" customWidth="1"/>
    <col min="9" max="9" width="14.3" style="26" customWidth="1"/>
    <col min="10" max="13" width="12.6" style="26" customWidth="1"/>
    <col min="14" max="15" width="7.5" style="26" customWidth="1"/>
    <col min="16" max="16" width="10.9" style="26" customWidth="1"/>
    <col min="17" max="17" width="7.5" style="26" customWidth="1"/>
    <col min="18" max="18" width="12.6" style="26" customWidth="1"/>
    <col min="19" max="20" width="7.5" style="26" customWidth="1"/>
    <col min="21" max="21" width="10.9" style="26" customWidth="1"/>
    <col min="22" max="22" width="12.6" style="26" customWidth="1"/>
    <col min="23" max="23" width="7.5" style="26" customWidth="1"/>
    <col min="24" max="24" width="8.3" style="26" customWidth="1"/>
    <col min="25" max="16384" width="9.15" style="26" customWidth="1"/>
  </cols>
  <sheetData>
    <row r="1" s="25" customFormat="1" ht="32.85" customHeight="1" spans="1:24">
      <c r="A1" s="27" t="s">
        <v>2429</v>
      </c>
      <c r="B1" s="27"/>
      <c r="C1" s="27"/>
      <c r="D1" s="27"/>
      <c r="E1" s="27"/>
      <c r="F1" s="27"/>
      <c r="G1" s="27"/>
      <c r="H1" s="27"/>
      <c r="I1" s="27"/>
      <c r="J1" s="27"/>
      <c r="K1" s="27"/>
      <c r="L1" s="27"/>
      <c r="M1" s="27"/>
      <c r="N1" s="27"/>
      <c r="O1" s="27"/>
      <c r="P1" s="27"/>
      <c r="Q1" s="27"/>
      <c r="R1" s="27"/>
      <c r="S1" s="27"/>
      <c r="T1" s="27"/>
      <c r="U1" s="27"/>
      <c r="V1" s="27"/>
      <c r="W1" s="27"/>
      <c r="X1" s="27"/>
    </row>
    <row r="2" s="25" customFormat="1" ht="20.95" customHeight="1" spans="1:24">
      <c r="A2" s="28" t="s">
        <v>2430</v>
      </c>
      <c r="B2" s="28"/>
      <c r="C2" s="28"/>
      <c r="D2" s="28"/>
      <c r="E2" s="28"/>
      <c r="F2" s="28"/>
      <c r="G2" s="28"/>
      <c r="H2" s="28"/>
      <c r="I2" s="28"/>
      <c r="J2" s="28"/>
      <c r="K2" s="28"/>
      <c r="L2" s="28"/>
      <c r="M2" s="28"/>
      <c r="N2" s="28"/>
      <c r="O2" s="28"/>
      <c r="P2" s="28"/>
      <c r="Q2" s="28"/>
      <c r="R2" s="28"/>
      <c r="S2" s="28"/>
      <c r="T2" s="28"/>
      <c r="U2" s="28"/>
      <c r="V2" s="28"/>
      <c r="W2" s="28"/>
      <c r="X2" s="28"/>
    </row>
    <row r="3" s="25" customFormat="1" ht="20.95" customHeight="1" spans="1:24">
      <c r="A3" s="29" t="s">
        <v>2</v>
      </c>
      <c r="B3" s="29"/>
      <c r="C3" s="29"/>
      <c r="D3" s="29"/>
      <c r="E3" s="29"/>
      <c r="F3" s="29"/>
      <c r="G3" s="29"/>
      <c r="H3" s="29"/>
      <c r="I3" s="29"/>
      <c r="J3" s="29"/>
      <c r="K3" s="29"/>
      <c r="L3" s="29"/>
      <c r="M3" s="29"/>
      <c r="N3" s="29"/>
      <c r="O3" s="29"/>
      <c r="P3" s="29"/>
      <c r="Q3" s="29"/>
      <c r="R3" s="29"/>
      <c r="S3" s="29"/>
      <c r="T3" s="29"/>
      <c r="U3" s="29"/>
      <c r="V3" s="29"/>
      <c r="W3" s="29"/>
      <c r="X3" s="29"/>
    </row>
    <row r="4" s="25" customFormat="1" ht="20.95" customHeight="1" spans="1:24">
      <c r="A4" s="16" t="s">
        <v>2431</v>
      </c>
      <c r="B4" s="30" t="s">
        <v>2432</v>
      </c>
      <c r="C4" s="16"/>
      <c r="D4" s="16"/>
      <c r="E4" s="16"/>
      <c r="F4" s="16"/>
      <c r="G4" s="16"/>
      <c r="H4" s="16"/>
      <c r="I4" s="16"/>
      <c r="J4" s="16"/>
      <c r="K4" s="16"/>
      <c r="L4" s="16"/>
      <c r="M4" s="35"/>
      <c r="N4" s="16" t="s">
        <v>2433</v>
      </c>
      <c r="O4" s="16"/>
      <c r="P4" s="16"/>
      <c r="Q4" s="16"/>
      <c r="R4" s="16"/>
      <c r="S4" s="16"/>
      <c r="T4" s="16"/>
      <c r="U4" s="16"/>
      <c r="V4" s="16"/>
      <c r="W4" s="16"/>
      <c r="X4" s="16"/>
    </row>
    <row r="5" s="25" customFormat="1" ht="20.95" customHeight="1" spans="1:24">
      <c r="A5" s="18"/>
      <c r="B5" s="31" t="s">
        <v>2434</v>
      </c>
      <c r="C5" s="18"/>
      <c r="D5" s="18"/>
      <c r="E5" s="18"/>
      <c r="F5" s="18"/>
      <c r="G5" s="18"/>
      <c r="H5" s="18" t="s">
        <v>2435</v>
      </c>
      <c r="I5" s="18"/>
      <c r="J5" s="18"/>
      <c r="K5" s="18"/>
      <c r="L5" s="18"/>
      <c r="M5" s="36"/>
      <c r="N5" s="16" t="s">
        <v>2434</v>
      </c>
      <c r="O5" s="16"/>
      <c r="P5" s="16"/>
      <c r="Q5" s="16"/>
      <c r="R5" s="35"/>
      <c r="S5" s="16" t="s">
        <v>2435</v>
      </c>
      <c r="T5" s="16"/>
      <c r="U5" s="16"/>
      <c r="V5" s="16"/>
      <c r="W5" s="16"/>
      <c r="X5" s="30" t="s">
        <v>2004</v>
      </c>
    </row>
    <row r="6" s="25" customFormat="1" ht="28.6" customHeight="1" spans="1:24">
      <c r="A6" s="18"/>
      <c r="B6" s="32" t="s">
        <v>2436</v>
      </c>
      <c r="C6" s="33" t="s">
        <v>2350</v>
      </c>
      <c r="D6" s="33" t="s">
        <v>2381</v>
      </c>
      <c r="E6" s="33" t="s">
        <v>2386</v>
      </c>
      <c r="F6" s="33" t="s">
        <v>2391</v>
      </c>
      <c r="G6" s="33" t="s">
        <v>2395</v>
      </c>
      <c r="H6" s="33" t="s">
        <v>2437</v>
      </c>
      <c r="I6" s="33" t="s">
        <v>2399</v>
      </c>
      <c r="J6" s="33" t="s">
        <v>2409</v>
      </c>
      <c r="K6" s="33" t="s">
        <v>2438</v>
      </c>
      <c r="L6" s="33" t="s">
        <v>2420</v>
      </c>
      <c r="M6" s="33" t="s">
        <v>2439</v>
      </c>
      <c r="N6" s="37" t="s">
        <v>2440</v>
      </c>
      <c r="O6" s="37" t="s">
        <v>2441</v>
      </c>
      <c r="P6" s="37" t="s">
        <v>1833</v>
      </c>
      <c r="Q6" s="37" t="s">
        <v>1954</v>
      </c>
      <c r="R6" s="37" t="s">
        <v>1999</v>
      </c>
      <c r="S6" s="37" t="s">
        <v>2442</v>
      </c>
      <c r="T6" s="37" t="s">
        <v>2443</v>
      </c>
      <c r="U6" s="37" t="s">
        <v>1948</v>
      </c>
      <c r="V6" s="37" t="s">
        <v>2000</v>
      </c>
      <c r="W6" s="37" t="s">
        <v>1956</v>
      </c>
      <c r="X6" s="38"/>
    </row>
    <row r="7" s="25" customFormat="1" ht="17" customHeight="1" spans="1:24">
      <c r="A7" s="34" t="s">
        <v>2444</v>
      </c>
      <c r="B7" s="21">
        <v>0</v>
      </c>
      <c r="C7" s="21">
        <v>0</v>
      </c>
      <c r="D7" s="21">
        <v>0</v>
      </c>
      <c r="E7" s="21">
        <v>0</v>
      </c>
      <c r="F7" s="21">
        <v>0</v>
      </c>
      <c r="G7" s="21">
        <v>0</v>
      </c>
      <c r="H7" s="21">
        <v>0</v>
      </c>
      <c r="I7" s="21">
        <v>0</v>
      </c>
      <c r="J7" s="21">
        <v>0</v>
      </c>
      <c r="K7" s="21">
        <v>0</v>
      </c>
      <c r="L7" s="21">
        <v>0</v>
      </c>
      <c r="M7" s="21">
        <v>0</v>
      </c>
      <c r="N7" s="21">
        <f>SUM(O7:R7)</f>
        <v>0</v>
      </c>
      <c r="O7" s="21">
        <v>0</v>
      </c>
      <c r="P7" s="21">
        <v>0</v>
      </c>
      <c r="Q7" s="21">
        <v>0</v>
      </c>
      <c r="R7" s="21">
        <v>0</v>
      </c>
      <c r="S7" s="21">
        <f>SUM(T7:W7)</f>
        <v>0</v>
      </c>
      <c r="T7" s="21">
        <v>0</v>
      </c>
      <c r="U7" s="39">
        <v>0</v>
      </c>
      <c r="V7" s="21">
        <v>0</v>
      </c>
      <c r="W7" s="21">
        <v>0</v>
      </c>
      <c r="X7" s="21">
        <v>0</v>
      </c>
    </row>
  </sheetData>
  <mergeCells count="11">
    <mergeCell ref="A1:X1"/>
    <mergeCell ref="A2:X2"/>
    <mergeCell ref="A3:X3"/>
    <mergeCell ref="B4:M4"/>
    <mergeCell ref="N4:X4"/>
    <mergeCell ref="B5:G5"/>
    <mergeCell ref="H5:M5"/>
    <mergeCell ref="N5:R5"/>
    <mergeCell ref="S5:W5"/>
    <mergeCell ref="A4:A6"/>
    <mergeCell ref="X5:X6"/>
  </mergeCells>
  <printOptions horizontalCentered="1"/>
  <pageMargins left="0.75" right="0.75" top="0.98" bottom="0.98" header="0.51" footer="0.51"/>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N11" sqref="N11"/>
    </sheetView>
  </sheetViews>
  <sheetFormatPr defaultColWidth="9" defaultRowHeight="14.25"/>
  <cols>
    <col min="1" max="1" width="34.75" style="12" customWidth="1"/>
    <col min="2" max="2" width="14.75" style="14" customWidth="1"/>
    <col min="3" max="3" width="14.875" style="14" customWidth="1"/>
    <col min="4" max="4" width="12" style="14" customWidth="1"/>
    <col min="5" max="5" width="15.25" style="14" hidden="1" customWidth="1"/>
    <col min="6" max="6" width="13" style="14" customWidth="1"/>
    <col min="7" max="8" width="10.5" style="12" customWidth="1"/>
    <col min="9" max="16384" width="9" style="12"/>
  </cols>
  <sheetData>
    <row r="1" ht="55.5" customHeight="1" spans="1:10">
      <c r="A1" s="15" t="s">
        <v>2445</v>
      </c>
      <c r="B1" s="15"/>
      <c r="C1" s="15"/>
      <c r="D1" s="15"/>
      <c r="E1" s="15"/>
      <c r="F1" s="15"/>
      <c r="G1" s="15"/>
      <c r="H1" s="15"/>
      <c r="I1" s="15"/>
      <c r="J1" s="15"/>
    </row>
    <row r="2" ht="21" customHeight="1" spans="1:10">
      <c r="A2" s="15"/>
      <c r="B2" s="15"/>
      <c r="C2" s="15"/>
      <c r="D2" s="15"/>
      <c r="E2" s="15"/>
      <c r="F2" s="22"/>
      <c r="I2" s="22" t="s">
        <v>2446</v>
      </c>
      <c r="J2" s="22"/>
    </row>
    <row r="3" ht="18" customHeight="1" spans="6:10">
      <c r="F3" s="23"/>
      <c r="I3" s="24" t="s">
        <v>424</v>
      </c>
      <c r="J3" s="24"/>
    </row>
    <row r="4" ht="30" customHeight="1" spans="1:10">
      <c r="A4" s="16" t="s">
        <v>1830</v>
      </c>
      <c r="B4" s="17" t="s">
        <v>2447</v>
      </c>
      <c r="C4" s="17" t="s">
        <v>2448</v>
      </c>
      <c r="D4" s="17" t="s">
        <v>2449</v>
      </c>
      <c r="E4" s="17" t="s">
        <v>2450</v>
      </c>
      <c r="F4" s="17" t="s">
        <v>2451</v>
      </c>
      <c r="G4" s="17" t="s">
        <v>2452</v>
      </c>
      <c r="H4" s="17" t="s">
        <v>2453</v>
      </c>
      <c r="I4" s="17" t="s">
        <v>2454</v>
      </c>
      <c r="J4" s="17" t="s">
        <v>2455</v>
      </c>
    </row>
    <row r="5" ht="39" customHeight="1" spans="1:10">
      <c r="A5" s="18"/>
      <c r="B5" s="19"/>
      <c r="C5" s="19"/>
      <c r="D5" s="19"/>
      <c r="E5" s="19"/>
      <c r="F5" s="19"/>
      <c r="G5" s="19"/>
      <c r="H5" s="19"/>
      <c r="I5" s="19"/>
      <c r="J5" s="19"/>
    </row>
    <row r="6" s="13" customFormat="1" ht="30" customHeight="1" spans="1:10">
      <c r="A6" s="20" t="s">
        <v>2456</v>
      </c>
      <c r="B6" s="21">
        <v>70889</v>
      </c>
      <c r="C6" s="21">
        <v>0</v>
      </c>
      <c r="D6" s="21">
        <v>22058</v>
      </c>
      <c r="E6" s="21">
        <v>0</v>
      </c>
      <c r="F6" s="21">
        <v>0</v>
      </c>
      <c r="G6" s="21">
        <v>48831</v>
      </c>
      <c r="H6" s="21">
        <v>0</v>
      </c>
      <c r="I6" s="21">
        <v>0</v>
      </c>
      <c r="J6" s="21">
        <v>0</v>
      </c>
    </row>
    <row r="7" s="13" customFormat="1" ht="30" customHeight="1" spans="1:10">
      <c r="A7" s="20" t="s">
        <v>2457</v>
      </c>
      <c r="B7" s="21">
        <v>19338</v>
      </c>
      <c r="C7" s="21">
        <v>0</v>
      </c>
      <c r="D7" s="21">
        <v>4997</v>
      </c>
      <c r="E7" s="21">
        <v>0</v>
      </c>
      <c r="F7" s="21">
        <v>0</v>
      </c>
      <c r="G7" s="21">
        <v>14341</v>
      </c>
      <c r="H7" s="21">
        <v>0</v>
      </c>
      <c r="I7" s="21">
        <v>0</v>
      </c>
      <c r="J7" s="21">
        <v>0</v>
      </c>
    </row>
    <row r="8" s="13" customFormat="1" ht="30" customHeight="1" spans="1:10">
      <c r="A8" s="20" t="s">
        <v>2458</v>
      </c>
      <c r="B8" s="21">
        <v>2274</v>
      </c>
      <c r="C8" s="21">
        <v>0</v>
      </c>
      <c r="D8" s="21">
        <v>1791</v>
      </c>
      <c r="E8" s="21">
        <v>0</v>
      </c>
      <c r="F8" s="21">
        <v>0</v>
      </c>
      <c r="G8" s="21">
        <v>483</v>
      </c>
      <c r="H8" s="21">
        <v>0</v>
      </c>
      <c r="I8" s="21">
        <v>0</v>
      </c>
      <c r="J8" s="21">
        <v>0</v>
      </c>
    </row>
    <row r="9" s="13" customFormat="1" ht="30" customHeight="1" spans="1:10">
      <c r="A9" s="20" t="s">
        <v>2459</v>
      </c>
      <c r="B9" s="21">
        <v>49266</v>
      </c>
      <c r="C9" s="21">
        <v>0</v>
      </c>
      <c r="D9" s="21">
        <v>15259</v>
      </c>
      <c r="E9" s="21">
        <v>0</v>
      </c>
      <c r="F9" s="21">
        <v>0</v>
      </c>
      <c r="G9" s="21">
        <v>34007</v>
      </c>
      <c r="H9" s="21">
        <v>0</v>
      </c>
      <c r="I9" s="21">
        <v>0</v>
      </c>
      <c r="J9" s="21">
        <v>0</v>
      </c>
    </row>
    <row r="10" s="13" customFormat="1" ht="30" customHeight="1" spans="1:10">
      <c r="A10" s="20" t="s">
        <v>2460</v>
      </c>
      <c r="B10" s="21">
        <v>5</v>
      </c>
      <c r="C10" s="21">
        <v>0</v>
      </c>
      <c r="D10" s="21">
        <v>5</v>
      </c>
      <c r="E10" s="21">
        <v>0</v>
      </c>
      <c r="F10" s="21">
        <v>0</v>
      </c>
      <c r="G10" s="21">
        <v>0</v>
      </c>
      <c r="H10" s="21">
        <v>0</v>
      </c>
      <c r="I10" s="21">
        <v>0</v>
      </c>
      <c r="J10" s="21">
        <v>0</v>
      </c>
    </row>
    <row r="11" s="13" customFormat="1" ht="30" customHeight="1" spans="1:10">
      <c r="A11" s="20" t="s">
        <v>2461</v>
      </c>
      <c r="B11" s="21">
        <v>0</v>
      </c>
      <c r="C11" s="21">
        <v>0</v>
      </c>
      <c r="D11" s="21">
        <v>0</v>
      </c>
      <c r="E11" s="21">
        <v>0</v>
      </c>
      <c r="F11" s="21">
        <v>0</v>
      </c>
      <c r="G11" s="21">
        <v>0</v>
      </c>
      <c r="H11" s="21">
        <v>0</v>
      </c>
      <c r="I11" s="21">
        <v>0</v>
      </c>
      <c r="J11" s="21">
        <v>0</v>
      </c>
    </row>
    <row r="12" s="13" customFormat="1" ht="30" customHeight="1" spans="1:10">
      <c r="A12" s="20" t="s">
        <v>2462</v>
      </c>
      <c r="B12" s="21">
        <v>6</v>
      </c>
      <c r="C12" s="21">
        <v>0</v>
      </c>
      <c r="D12" s="21">
        <v>6</v>
      </c>
      <c r="E12" s="21">
        <v>0</v>
      </c>
      <c r="F12" s="21">
        <v>0</v>
      </c>
      <c r="G12" s="21">
        <v>0</v>
      </c>
      <c r="H12" s="21">
        <v>0</v>
      </c>
      <c r="I12" s="21">
        <v>0</v>
      </c>
      <c r="J12" s="21">
        <v>0</v>
      </c>
    </row>
    <row r="13" s="13" customFormat="1" ht="30" customHeight="1" spans="1:10">
      <c r="A13" s="20" t="s">
        <v>2463</v>
      </c>
      <c r="B13" s="21">
        <v>0</v>
      </c>
      <c r="C13" s="21">
        <v>0</v>
      </c>
      <c r="D13" s="21">
        <v>0</v>
      </c>
      <c r="E13" s="21">
        <v>0</v>
      </c>
      <c r="F13" s="21">
        <v>0</v>
      </c>
      <c r="G13" s="21">
        <v>0</v>
      </c>
      <c r="H13" s="21">
        <v>0</v>
      </c>
      <c r="I13" s="21">
        <v>0</v>
      </c>
      <c r="J13" s="21">
        <v>0</v>
      </c>
    </row>
    <row r="14" ht="19.5" customHeight="1"/>
  </sheetData>
  <mergeCells count="13">
    <mergeCell ref="A1:J1"/>
    <mergeCell ref="I2:J2"/>
    <mergeCell ref="I3:J3"/>
    <mergeCell ref="A4:A5"/>
    <mergeCell ref="B4:B5"/>
    <mergeCell ref="C4:C5"/>
    <mergeCell ref="D4:D5"/>
    <mergeCell ref="E4:E5"/>
    <mergeCell ref="F4:F5"/>
    <mergeCell ref="G4:G5"/>
    <mergeCell ref="H4:H5"/>
    <mergeCell ref="I4:I5"/>
    <mergeCell ref="J4:J5"/>
  </mergeCells>
  <printOptions horizontalCentered="1"/>
  <pageMargins left="0.24" right="0.13" top="0.98" bottom="0.72" header="0.67" footer="0.46"/>
  <pageSetup paperSize="9" scale="95"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Zeros="0" topLeftCell="B1" workbookViewId="0">
      <selection activeCell="H14" sqref="H14"/>
    </sheetView>
  </sheetViews>
  <sheetFormatPr defaultColWidth="9" defaultRowHeight="14.25"/>
  <cols>
    <col min="1" max="1" width="34.75" style="12" customWidth="1"/>
    <col min="2" max="2" width="15.125" style="14" customWidth="1"/>
    <col min="3" max="3" width="14.625" style="14" customWidth="1"/>
    <col min="4" max="4" width="14.75" style="14" customWidth="1"/>
    <col min="5" max="5" width="9.375" style="14" customWidth="1"/>
    <col min="6" max="6" width="11.5" style="14" customWidth="1"/>
    <col min="7" max="7" width="11.125" style="14" customWidth="1"/>
    <col min="8" max="8" width="12" style="14" customWidth="1"/>
    <col min="9" max="9" width="14.75" style="14" customWidth="1"/>
    <col min="10" max="16384" width="9" style="12"/>
  </cols>
  <sheetData>
    <row r="1" ht="55.5" customHeight="1" spans="1:9">
      <c r="A1" s="15" t="s">
        <v>2464</v>
      </c>
      <c r="B1" s="15"/>
      <c r="C1" s="15"/>
      <c r="D1" s="15"/>
      <c r="E1" s="15"/>
      <c r="F1" s="15"/>
      <c r="G1" s="15"/>
      <c r="H1" s="15"/>
      <c r="I1" s="15"/>
    </row>
    <row r="2" ht="22" customHeight="1" spans="1:9">
      <c r="A2" s="15"/>
      <c r="B2" s="15"/>
      <c r="C2" s="15"/>
      <c r="D2" s="15"/>
      <c r="E2" s="15"/>
      <c r="F2" s="15"/>
      <c r="G2" s="15"/>
      <c r="H2" s="15"/>
      <c r="I2" s="22" t="s">
        <v>2465</v>
      </c>
    </row>
    <row r="3" ht="22" customHeight="1" spans="9:9">
      <c r="I3" s="23" t="s">
        <v>424</v>
      </c>
    </row>
    <row r="4" s="12" customFormat="1" ht="30" customHeight="1" spans="1:10">
      <c r="A4" s="16" t="s">
        <v>1830</v>
      </c>
      <c r="B4" s="17" t="s">
        <v>2447</v>
      </c>
      <c r="C4" s="17" t="s">
        <v>2448</v>
      </c>
      <c r="D4" s="17" t="s">
        <v>2449</v>
      </c>
      <c r="E4" s="17" t="s">
        <v>2450</v>
      </c>
      <c r="F4" s="17" t="s">
        <v>2451</v>
      </c>
      <c r="G4" s="17" t="s">
        <v>2452</v>
      </c>
      <c r="H4" s="17" t="s">
        <v>2453</v>
      </c>
      <c r="I4" s="17" t="s">
        <v>2454</v>
      </c>
      <c r="J4" s="17" t="s">
        <v>2455</v>
      </c>
    </row>
    <row r="5" s="12" customFormat="1" ht="39" customHeight="1" spans="1:10">
      <c r="A5" s="18"/>
      <c r="B5" s="19"/>
      <c r="C5" s="19"/>
      <c r="D5" s="19"/>
      <c r="E5" s="19"/>
      <c r="F5" s="19"/>
      <c r="G5" s="19"/>
      <c r="H5" s="19"/>
      <c r="I5" s="19"/>
      <c r="J5" s="19"/>
    </row>
    <row r="6" ht="39" customHeight="1" spans="1:10">
      <c r="A6" s="20" t="s">
        <v>2466</v>
      </c>
      <c r="B6" s="21">
        <v>57403</v>
      </c>
      <c r="C6" s="21">
        <v>0</v>
      </c>
      <c r="D6" s="21">
        <v>15530</v>
      </c>
      <c r="E6" s="21">
        <v>0</v>
      </c>
      <c r="F6" s="21">
        <v>0</v>
      </c>
      <c r="G6" s="21">
        <v>41873</v>
      </c>
      <c r="H6" s="21">
        <v>0</v>
      </c>
      <c r="I6" s="21">
        <v>0</v>
      </c>
      <c r="J6" s="21">
        <v>0</v>
      </c>
    </row>
    <row r="7" s="13" customFormat="1" ht="30" customHeight="1" spans="1:10">
      <c r="A7" s="20" t="s">
        <v>2467</v>
      </c>
      <c r="B7" s="21">
        <v>0</v>
      </c>
      <c r="C7" s="21">
        <v>0</v>
      </c>
      <c r="D7" s="21">
        <v>0</v>
      </c>
      <c r="E7" s="21">
        <v>0</v>
      </c>
      <c r="F7" s="21">
        <v>0</v>
      </c>
      <c r="G7" s="21">
        <v>0</v>
      </c>
      <c r="H7" s="21">
        <v>0</v>
      </c>
      <c r="I7" s="21">
        <v>0</v>
      </c>
      <c r="J7" s="21">
        <v>0</v>
      </c>
    </row>
    <row r="8" s="13" customFormat="1" ht="30" customHeight="1" spans="1:10">
      <c r="A8" s="20" t="s">
        <v>2468</v>
      </c>
      <c r="B8" s="21">
        <v>14</v>
      </c>
      <c r="C8" s="21">
        <v>0</v>
      </c>
      <c r="D8" s="21">
        <v>14</v>
      </c>
      <c r="E8" s="21">
        <v>0</v>
      </c>
      <c r="F8" s="21">
        <v>0</v>
      </c>
      <c r="G8" s="21">
        <v>0</v>
      </c>
      <c r="H8" s="21">
        <v>0</v>
      </c>
      <c r="I8" s="21">
        <v>0</v>
      </c>
      <c r="J8" s="21">
        <v>0</v>
      </c>
    </row>
    <row r="9" s="13" customFormat="1" ht="30" customHeight="1" spans="1:10">
      <c r="A9" s="20" t="s">
        <v>2469</v>
      </c>
      <c r="B9" s="21">
        <v>0</v>
      </c>
      <c r="C9" s="21">
        <v>0</v>
      </c>
      <c r="D9" s="21">
        <v>0</v>
      </c>
      <c r="E9" s="21">
        <v>0</v>
      </c>
      <c r="F9" s="21">
        <v>0</v>
      </c>
      <c r="G9" s="21">
        <v>0</v>
      </c>
      <c r="H9" s="21">
        <v>0</v>
      </c>
      <c r="I9" s="21">
        <v>0</v>
      </c>
      <c r="J9" s="21">
        <v>0</v>
      </c>
    </row>
    <row r="10" s="13" customFormat="1" ht="30" customHeight="1" spans="1:10">
      <c r="A10" s="20" t="s">
        <v>2470</v>
      </c>
      <c r="B10" s="21">
        <v>9953</v>
      </c>
      <c r="C10" s="21">
        <v>0</v>
      </c>
      <c r="D10" s="21">
        <v>6514</v>
      </c>
      <c r="E10" s="21">
        <v>0</v>
      </c>
      <c r="F10" s="21">
        <v>0</v>
      </c>
      <c r="G10" s="21">
        <v>3439</v>
      </c>
      <c r="H10" s="21">
        <v>0</v>
      </c>
      <c r="I10" s="21">
        <v>0</v>
      </c>
      <c r="J10" s="21">
        <v>0</v>
      </c>
    </row>
    <row r="11" s="13" customFormat="1" ht="30" customHeight="1" spans="1:10">
      <c r="A11" s="20" t="s">
        <v>2471</v>
      </c>
      <c r="B11" s="21">
        <v>76519</v>
      </c>
      <c r="C11" s="21">
        <v>0</v>
      </c>
      <c r="D11" s="21">
        <v>53986</v>
      </c>
      <c r="E11" s="21">
        <v>0</v>
      </c>
      <c r="F11" s="21">
        <v>0</v>
      </c>
      <c r="G11" s="21">
        <v>22533</v>
      </c>
      <c r="H11" s="21">
        <v>0</v>
      </c>
      <c r="I11" s="21">
        <v>0</v>
      </c>
      <c r="J11" s="21">
        <v>0</v>
      </c>
    </row>
    <row r="12" ht="19.5" customHeight="1"/>
  </sheetData>
  <mergeCells count="11">
    <mergeCell ref="A1:I1"/>
    <mergeCell ref="A4:A5"/>
    <mergeCell ref="B4:B5"/>
    <mergeCell ref="C4:C5"/>
    <mergeCell ref="D4:D5"/>
    <mergeCell ref="E4:E5"/>
    <mergeCell ref="F4:F5"/>
    <mergeCell ref="G4:G5"/>
    <mergeCell ref="H4:H5"/>
    <mergeCell ref="I4:I5"/>
    <mergeCell ref="J4:J5"/>
  </mergeCells>
  <printOptions horizontalCentered="1"/>
  <pageMargins left="0.24" right="0.13" top="0.98" bottom="0.72" header="0.67" footer="0.46"/>
  <pageSetup paperSize="9" scale="7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B19" sqref="B19"/>
    </sheetView>
  </sheetViews>
  <sheetFormatPr defaultColWidth="8.8" defaultRowHeight="14.25" outlineLevelCol="2"/>
  <cols>
    <col min="1" max="1" width="55.125" style="1" customWidth="1"/>
    <col min="2" max="2" width="20.875" style="1" customWidth="1"/>
    <col min="3" max="3" width="27.375" style="1" customWidth="1"/>
    <col min="4" max="16384" width="8.8" style="1"/>
  </cols>
  <sheetData>
    <row r="1" s="1" customFormat="1" ht="69" customHeight="1" spans="1:3">
      <c r="A1" s="2" t="s">
        <v>2472</v>
      </c>
      <c r="B1" s="2"/>
      <c r="C1" s="2"/>
    </row>
    <row r="2" s="1" customFormat="1" ht="31.5" spans="1:3">
      <c r="A2" s="2"/>
      <c r="B2" s="2"/>
      <c r="C2" s="3" t="s">
        <v>2473</v>
      </c>
    </row>
    <row r="3" s="1" customFormat="1" ht="18.75" spans="1:3">
      <c r="A3" s="4" t="s">
        <v>424</v>
      </c>
      <c r="B3" s="5"/>
      <c r="C3" s="6"/>
    </row>
    <row r="4" s="1" customFormat="1" ht="20.25" spans="1:3">
      <c r="A4" s="7" t="s">
        <v>2474</v>
      </c>
      <c r="B4" s="7" t="s">
        <v>1767</v>
      </c>
      <c r="C4" s="7" t="s">
        <v>425</v>
      </c>
    </row>
    <row r="5" s="1" customFormat="1" ht="20.25" spans="1:3">
      <c r="A5" s="8" t="s">
        <v>2475</v>
      </c>
      <c r="B5" s="9">
        <v>1475.4</v>
      </c>
      <c r="C5" s="9">
        <v>1207.04</v>
      </c>
    </row>
    <row r="6" s="1" customFormat="1" ht="20.25" spans="1:3">
      <c r="A6" s="10" t="s">
        <v>2476</v>
      </c>
      <c r="B6" s="9">
        <v>0</v>
      </c>
      <c r="C6" s="11">
        <v>0</v>
      </c>
    </row>
    <row r="7" s="1" customFormat="1" ht="20.25" spans="1:3">
      <c r="A7" s="10" t="s">
        <v>2477</v>
      </c>
      <c r="B7" s="9">
        <v>401.63</v>
      </c>
      <c r="C7" s="11">
        <v>256.26</v>
      </c>
    </row>
    <row r="8" s="1" customFormat="1" ht="20.25" spans="1:3">
      <c r="A8" s="10" t="s">
        <v>2478</v>
      </c>
      <c r="B8" s="9">
        <v>1073.77</v>
      </c>
      <c r="C8" s="9">
        <v>950.78</v>
      </c>
    </row>
    <row r="9" s="1" customFormat="1" ht="20.25" spans="1:3">
      <c r="A9" s="10" t="s">
        <v>2479</v>
      </c>
      <c r="B9" s="9">
        <v>802.89</v>
      </c>
      <c r="C9" s="11">
        <v>689.48</v>
      </c>
    </row>
    <row r="10" s="1" customFormat="1" ht="20.25" spans="1:3">
      <c r="A10" s="10" t="s">
        <v>2480</v>
      </c>
      <c r="B10" s="9">
        <v>270.88</v>
      </c>
      <c r="C10" s="11">
        <v>261.3</v>
      </c>
    </row>
    <row r="11" s="1" customFormat="1" ht="20.25" spans="1:3">
      <c r="A11" s="10"/>
      <c r="B11" s="9"/>
      <c r="C11" s="11"/>
    </row>
  </sheetData>
  <mergeCells count="2">
    <mergeCell ref="A1:C1"/>
    <mergeCell ref="A3:C3"/>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80"/>
  <sheetViews>
    <sheetView showGridLines="0" showZeros="0" workbookViewId="0">
      <pane xSplit="1" ySplit="3" topLeftCell="B4" activePane="bottomRight" state="frozen"/>
      <selection/>
      <selection pane="topRight"/>
      <selection pane="bottomLeft"/>
      <selection pane="bottomRight" activeCell="F10" sqref="F10"/>
    </sheetView>
  </sheetViews>
  <sheetFormatPr defaultColWidth="12.1833333333333" defaultRowHeight="17" customHeight="1" outlineLevelCol="4"/>
  <cols>
    <col min="1" max="1" width="8.6" customWidth="1"/>
    <col min="2" max="2" width="54.2333333333333" customWidth="1"/>
    <col min="3" max="3" width="26" customWidth="1"/>
    <col min="4" max="16384" width="12.1833333333333" customWidth="1"/>
  </cols>
  <sheetData>
    <row r="1" ht="52" customHeight="1" spans="1:3">
      <c r="A1" s="91" t="s">
        <v>422</v>
      </c>
      <c r="B1" s="91"/>
      <c r="C1" s="91"/>
    </row>
    <row r="2" ht="34" customHeight="1" spans="1:5">
      <c r="A2" s="27"/>
      <c r="B2" s="27"/>
      <c r="C2" s="28" t="s">
        <v>423</v>
      </c>
      <c r="D2" s="28"/>
      <c r="E2" s="28"/>
    </row>
    <row r="3" customHeight="1" spans="3:3">
      <c r="C3" s="92" t="s">
        <v>424</v>
      </c>
    </row>
    <row r="4" ht="17.25" customHeight="1" spans="1:3">
      <c r="A4" s="64" t="s">
        <v>3</v>
      </c>
      <c r="B4" s="64" t="s">
        <v>4</v>
      </c>
      <c r="C4" s="64" t="s">
        <v>425</v>
      </c>
    </row>
    <row r="5" customHeight="1" spans="1:3">
      <c r="A5" s="64" t="s">
        <v>3</v>
      </c>
      <c r="B5" s="64" t="s">
        <v>4</v>
      </c>
      <c r="C5" s="83" t="s">
        <v>5</v>
      </c>
    </row>
    <row r="6" customHeight="1" spans="1:3">
      <c r="A6" s="93"/>
      <c r="B6" s="94" t="s">
        <v>426</v>
      </c>
      <c r="C6" s="95">
        <f>C7+C252+C291+C310+C399+C454+C510+C566+C684+C755+C834+C857+C982+C1046+C1112+C1132+C1161+C1171+C1236+C1254+C1307+C1364+C1367+C1375</f>
        <v>427808</v>
      </c>
    </row>
    <row r="7" customHeight="1" spans="1:3">
      <c r="A7" s="93">
        <v>201</v>
      </c>
      <c r="B7" s="94" t="s">
        <v>427</v>
      </c>
      <c r="C7" s="95">
        <f>C8+C20+C29+C40+C51+C62+C73+C85+C94+C107+C117+C126+C137+C151+C158+C166+C172+C179+C186+C193+C200+C206+C214+C220+C226+C232+C249</f>
        <v>38797</v>
      </c>
    </row>
    <row r="8" customHeight="1" spans="1:3">
      <c r="A8" s="93">
        <v>20101</v>
      </c>
      <c r="B8" s="94" t="s">
        <v>428</v>
      </c>
      <c r="C8" s="95">
        <f>SUM(C9:C19)</f>
        <v>389</v>
      </c>
    </row>
    <row r="9" customHeight="1" spans="1:3">
      <c r="A9" s="93">
        <v>2010101</v>
      </c>
      <c r="B9" s="96" t="s">
        <v>429</v>
      </c>
      <c r="C9" s="97">
        <v>281</v>
      </c>
    </row>
    <row r="10" customHeight="1" spans="1:3">
      <c r="A10" s="93">
        <v>2010102</v>
      </c>
      <c r="B10" s="96" t="s">
        <v>430</v>
      </c>
      <c r="C10" s="97">
        <v>12</v>
      </c>
    </row>
    <row r="11" customHeight="1" spans="1:3">
      <c r="A11" s="93">
        <v>2010103</v>
      </c>
      <c r="B11" s="96" t="s">
        <v>431</v>
      </c>
      <c r="C11" s="97">
        <v>0</v>
      </c>
    </row>
    <row r="12" customHeight="1" spans="1:3">
      <c r="A12" s="93">
        <v>2010104</v>
      </c>
      <c r="B12" s="96" t="s">
        <v>432</v>
      </c>
      <c r="C12" s="97">
        <v>78</v>
      </c>
    </row>
    <row r="13" customHeight="1" spans="1:3">
      <c r="A13" s="93">
        <v>2010105</v>
      </c>
      <c r="B13" s="96" t="s">
        <v>433</v>
      </c>
      <c r="C13" s="97">
        <v>0</v>
      </c>
    </row>
    <row r="14" customHeight="1" spans="1:3">
      <c r="A14" s="93">
        <v>2010106</v>
      </c>
      <c r="B14" s="96" t="s">
        <v>434</v>
      </c>
      <c r="C14" s="97">
        <v>0</v>
      </c>
    </row>
    <row r="15" customHeight="1" spans="1:3">
      <c r="A15" s="93">
        <v>2010107</v>
      </c>
      <c r="B15" s="96" t="s">
        <v>435</v>
      </c>
      <c r="C15" s="97">
        <v>0</v>
      </c>
    </row>
    <row r="16" customHeight="1" spans="1:3">
      <c r="A16" s="93">
        <v>2010108</v>
      </c>
      <c r="B16" s="96" t="s">
        <v>436</v>
      </c>
      <c r="C16" s="97">
        <v>18</v>
      </c>
    </row>
    <row r="17" customHeight="1" spans="1:3">
      <c r="A17" s="93">
        <v>2010109</v>
      </c>
      <c r="B17" s="96" t="s">
        <v>437</v>
      </c>
      <c r="C17" s="97">
        <v>0</v>
      </c>
    </row>
    <row r="18" customHeight="1" spans="1:3">
      <c r="A18" s="93">
        <v>2010150</v>
      </c>
      <c r="B18" s="96" t="s">
        <v>438</v>
      </c>
      <c r="C18" s="97">
        <v>0</v>
      </c>
    </row>
    <row r="19" customHeight="1" spans="1:3">
      <c r="A19" s="93">
        <v>2010199</v>
      </c>
      <c r="B19" s="96" t="s">
        <v>439</v>
      </c>
      <c r="C19" s="97">
        <v>0</v>
      </c>
    </row>
    <row r="20" customHeight="1" spans="1:3">
      <c r="A20" s="93">
        <v>20102</v>
      </c>
      <c r="B20" s="94" t="s">
        <v>440</v>
      </c>
      <c r="C20" s="95">
        <f>SUM(C21:C28)</f>
        <v>454</v>
      </c>
    </row>
    <row r="21" customHeight="1" spans="1:3">
      <c r="A21" s="93">
        <v>2010201</v>
      </c>
      <c r="B21" s="96" t="s">
        <v>429</v>
      </c>
      <c r="C21" s="97">
        <v>402</v>
      </c>
    </row>
    <row r="22" customHeight="1" spans="1:3">
      <c r="A22" s="93">
        <v>2010202</v>
      </c>
      <c r="B22" s="96" t="s">
        <v>430</v>
      </c>
      <c r="C22" s="97">
        <v>0</v>
      </c>
    </row>
    <row r="23" customHeight="1" spans="1:3">
      <c r="A23" s="93">
        <v>2010203</v>
      </c>
      <c r="B23" s="96" t="s">
        <v>431</v>
      </c>
      <c r="C23" s="97">
        <v>0</v>
      </c>
    </row>
    <row r="24" customHeight="1" spans="1:3">
      <c r="A24" s="93">
        <v>2010204</v>
      </c>
      <c r="B24" s="96" t="s">
        <v>441</v>
      </c>
      <c r="C24" s="97">
        <v>46</v>
      </c>
    </row>
    <row r="25" customHeight="1" spans="1:3">
      <c r="A25" s="93">
        <v>2010205</v>
      </c>
      <c r="B25" s="96" t="s">
        <v>442</v>
      </c>
      <c r="C25" s="97">
        <v>0</v>
      </c>
    </row>
    <row r="26" customHeight="1" spans="1:3">
      <c r="A26" s="93">
        <v>2010206</v>
      </c>
      <c r="B26" s="96" t="s">
        <v>443</v>
      </c>
      <c r="C26" s="97">
        <v>0</v>
      </c>
    </row>
    <row r="27" customHeight="1" spans="1:3">
      <c r="A27" s="93">
        <v>2010250</v>
      </c>
      <c r="B27" s="96" t="s">
        <v>438</v>
      </c>
      <c r="C27" s="97">
        <v>0</v>
      </c>
    </row>
    <row r="28" customHeight="1" spans="1:3">
      <c r="A28" s="93">
        <v>2010299</v>
      </c>
      <c r="B28" s="96" t="s">
        <v>444</v>
      </c>
      <c r="C28" s="97">
        <v>6</v>
      </c>
    </row>
    <row r="29" customHeight="1" spans="1:3">
      <c r="A29" s="93">
        <v>20103</v>
      </c>
      <c r="B29" s="94" t="s">
        <v>445</v>
      </c>
      <c r="C29" s="95">
        <f>SUM(C30:C39)</f>
        <v>25233</v>
      </c>
    </row>
    <row r="30" customHeight="1" spans="1:3">
      <c r="A30" s="93">
        <v>2010301</v>
      </c>
      <c r="B30" s="96" t="s">
        <v>429</v>
      </c>
      <c r="C30" s="97">
        <v>13726</v>
      </c>
    </row>
    <row r="31" customHeight="1" spans="1:3">
      <c r="A31" s="93">
        <v>2010302</v>
      </c>
      <c r="B31" s="96" t="s">
        <v>430</v>
      </c>
      <c r="C31" s="97">
        <v>60</v>
      </c>
    </row>
    <row r="32" customHeight="1" spans="1:3">
      <c r="A32" s="93">
        <v>2010303</v>
      </c>
      <c r="B32" s="96" t="s">
        <v>431</v>
      </c>
      <c r="C32" s="97">
        <v>95</v>
      </c>
    </row>
    <row r="33" customHeight="1" spans="1:3">
      <c r="A33" s="93">
        <v>2010304</v>
      </c>
      <c r="B33" s="96" t="s">
        <v>446</v>
      </c>
      <c r="C33" s="97">
        <v>0</v>
      </c>
    </row>
    <row r="34" customHeight="1" spans="1:3">
      <c r="A34" s="93">
        <v>2010305</v>
      </c>
      <c r="B34" s="96" t="s">
        <v>447</v>
      </c>
      <c r="C34" s="97">
        <v>0</v>
      </c>
    </row>
    <row r="35" customHeight="1" spans="1:3">
      <c r="A35" s="93">
        <v>2010306</v>
      </c>
      <c r="B35" s="96" t="s">
        <v>448</v>
      </c>
      <c r="C35" s="97">
        <v>29</v>
      </c>
    </row>
    <row r="36" customHeight="1" spans="1:3">
      <c r="A36" s="93">
        <v>2010308</v>
      </c>
      <c r="B36" s="96" t="s">
        <v>449</v>
      </c>
      <c r="C36" s="97">
        <v>323</v>
      </c>
    </row>
    <row r="37" customHeight="1" spans="1:3">
      <c r="A37" s="93">
        <v>2010309</v>
      </c>
      <c r="B37" s="96" t="s">
        <v>450</v>
      </c>
      <c r="C37" s="97">
        <v>0</v>
      </c>
    </row>
    <row r="38" customHeight="1" spans="1:3">
      <c r="A38" s="93">
        <v>2010350</v>
      </c>
      <c r="B38" s="96" t="s">
        <v>438</v>
      </c>
      <c r="C38" s="97">
        <v>10</v>
      </c>
    </row>
    <row r="39" customHeight="1" spans="1:3">
      <c r="A39" s="93">
        <v>2010399</v>
      </c>
      <c r="B39" s="96" t="s">
        <v>451</v>
      </c>
      <c r="C39" s="97">
        <v>10990</v>
      </c>
    </row>
    <row r="40" customHeight="1" spans="1:3">
      <c r="A40" s="93">
        <v>20104</v>
      </c>
      <c r="B40" s="94" t="s">
        <v>452</v>
      </c>
      <c r="C40" s="95">
        <f>SUM(C41:C50)</f>
        <v>1102</v>
      </c>
    </row>
    <row r="41" customHeight="1" spans="1:3">
      <c r="A41" s="93">
        <v>2010401</v>
      </c>
      <c r="B41" s="96" t="s">
        <v>429</v>
      </c>
      <c r="C41" s="97">
        <v>236</v>
      </c>
    </row>
    <row r="42" customHeight="1" spans="1:3">
      <c r="A42" s="93">
        <v>2010402</v>
      </c>
      <c r="B42" s="96" t="s">
        <v>430</v>
      </c>
      <c r="C42" s="97">
        <v>0</v>
      </c>
    </row>
    <row r="43" customHeight="1" spans="1:3">
      <c r="A43" s="93">
        <v>2010403</v>
      </c>
      <c r="B43" s="96" t="s">
        <v>431</v>
      </c>
      <c r="C43" s="97">
        <v>0</v>
      </c>
    </row>
    <row r="44" customHeight="1" spans="1:3">
      <c r="A44" s="93">
        <v>2010404</v>
      </c>
      <c r="B44" s="96" t="s">
        <v>453</v>
      </c>
      <c r="C44" s="97">
        <v>0</v>
      </c>
    </row>
    <row r="45" customHeight="1" spans="1:3">
      <c r="A45" s="93">
        <v>2010405</v>
      </c>
      <c r="B45" s="96" t="s">
        <v>454</v>
      </c>
      <c r="C45" s="97">
        <v>0</v>
      </c>
    </row>
    <row r="46" customHeight="1" spans="1:3">
      <c r="A46" s="93">
        <v>2010406</v>
      </c>
      <c r="B46" s="96" t="s">
        <v>455</v>
      </c>
      <c r="C46" s="97">
        <v>0</v>
      </c>
    </row>
    <row r="47" customHeight="1" spans="1:3">
      <c r="A47" s="93">
        <v>2010407</v>
      </c>
      <c r="B47" s="96" t="s">
        <v>456</v>
      </c>
      <c r="C47" s="97">
        <v>0</v>
      </c>
    </row>
    <row r="48" customHeight="1" spans="1:3">
      <c r="A48" s="93">
        <v>2010408</v>
      </c>
      <c r="B48" s="96" t="s">
        <v>457</v>
      </c>
      <c r="C48" s="97">
        <v>444</v>
      </c>
    </row>
    <row r="49" customHeight="1" spans="1:3">
      <c r="A49" s="93">
        <v>2010450</v>
      </c>
      <c r="B49" s="96" t="s">
        <v>438</v>
      </c>
      <c r="C49" s="97">
        <v>0</v>
      </c>
    </row>
    <row r="50" customHeight="1" spans="1:3">
      <c r="A50" s="93">
        <v>2010499</v>
      </c>
      <c r="B50" s="96" t="s">
        <v>458</v>
      </c>
      <c r="C50" s="97">
        <v>422</v>
      </c>
    </row>
    <row r="51" customHeight="1" spans="1:3">
      <c r="A51" s="93">
        <v>20105</v>
      </c>
      <c r="B51" s="94" t="s">
        <v>459</v>
      </c>
      <c r="C51" s="95">
        <f>SUM(C52:C61)</f>
        <v>343</v>
      </c>
    </row>
    <row r="52" customHeight="1" spans="1:3">
      <c r="A52" s="93">
        <v>2010501</v>
      </c>
      <c r="B52" s="96" t="s">
        <v>429</v>
      </c>
      <c r="C52" s="97">
        <v>197</v>
      </c>
    </row>
    <row r="53" customHeight="1" spans="1:3">
      <c r="A53" s="93">
        <v>2010502</v>
      </c>
      <c r="B53" s="96" t="s">
        <v>430</v>
      </c>
      <c r="C53" s="97">
        <v>0</v>
      </c>
    </row>
    <row r="54" customHeight="1" spans="1:3">
      <c r="A54" s="93">
        <v>2010503</v>
      </c>
      <c r="B54" s="96" t="s">
        <v>431</v>
      </c>
      <c r="C54" s="97">
        <v>0</v>
      </c>
    </row>
    <row r="55" customHeight="1" spans="1:3">
      <c r="A55" s="93">
        <v>2010504</v>
      </c>
      <c r="B55" s="96" t="s">
        <v>460</v>
      </c>
      <c r="C55" s="97">
        <v>0</v>
      </c>
    </row>
    <row r="56" customHeight="1" spans="1:3">
      <c r="A56" s="93">
        <v>2010505</v>
      </c>
      <c r="B56" s="96" t="s">
        <v>461</v>
      </c>
      <c r="C56" s="97">
        <v>0</v>
      </c>
    </row>
    <row r="57" customHeight="1" spans="1:3">
      <c r="A57" s="93">
        <v>2010506</v>
      </c>
      <c r="B57" s="96" t="s">
        <v>462</v>
      </c>
      <c r="C57" s="97">
        <v>0</v>
      </c>
    </row>
    <row r="58" customHeight="1" spans="1:3">
      <c r="A58" s="93">
        <v>2010507</v>
      </c>
      <c r="B58" s="96" t="s">
        <v>463</v>
      </c>
      <c r="C58" s="97">
        <v>110</v>
      </c>
    </row>
    <row r="59" customHeight="1" spans="1:3">
      <c r="A59" s="93">
        <v>2010508</v>
      </c>
      <c r="B59" s="96" t="s">
        <v>464</v>
      </c>
      <c r="C59" s="97">
        <v>23</v>
      </c>
    </row>
    <row r="60" customHeight="1" spans="1:3">
      <c r="A60" s="93">
        <v>2010550</v>
      </c>
      <c r="B60" s="96" t="s">
        <v>438</v>
      </c>
      <c r="C60" s="97">
        <v>0</v>
      </c>
    </row>
    <row r="61" customHeight="1" spans="1:3">
      <c r="A61" s="93">
        <v>2010599</v>
      </c>
      <c r="B61" s="96" t="s">
        <v>465</v>
      </c>
      <c r="C61" s="97">
        <v>13</v>
      </c>
    </row>
    <row r="62" customHeight="1" spans="1:3">
      <c r="A62" s="93">
        <v>20106</v>
      </c>
      <c r="B62" s="94" t="s">
        <v>466</v>
      </c>
      <c r="C62" s="95">
        <f>SUM(C63:C72)</f>
        <v>1733</v>
      </c>
    </row>
    <row r="63" customHeight="1" spans="1:3">
      <c r="A63" s="93">
        <v>2010601</v>
      </c>
      <c r="B63" s="96" t="s">
        <v>429</v>
      </c>
      <c r="C63" s="97">
        <v>1623</v>
      </c>
    </row>
    <row r="64" customHeight="1" spans="1:3">
      <c r="A64" s="93">
        <v>2010602</v>
      </c>
      <c r="B64" s="96" t="s">
        <v>430</v>
      </c>
      <c r="C64" s="97">
        <v>0</v>
      </c>
    </row>
    <row r="65" customHeight="1" spans="1:3">
      <c r="A65" s="93">
        <v>2010603</v>
      </c>
      <c r="B65" s="96" t="s">
        <v>431</v>
      </c>
      <c r="C65" s="97">
        <v>0</v>
      </c>
    </row>
    <row r="66" customHeight="1" spans="1:3">
      <c r="A66" s="93">
        <v>2010604</v>
      </c>
      <c r="B66" s="96" t="s">
        <v>467</v>
      </c>
      <c r="C66" s="97">
        <v>0</v>
      </c>
    </row>
    <row r="67" customHeight="1" spans="1:3">
      <c r="A67" s="93">
        <v>2010605</v>
      </c>
      <c r="B67" s="96" t="s">
        <v>468</v>
      </c>
      <c r="C67" s="97">
        <v>40</v>
      </c>
    </row>
    <row r="68" customHeight="1" spans="1:3">
      <c r="A68" s="93">
        <v>2010606</v>
      </c>
      <c r="B68" s="96" t="s">
        <v>469</v>
      </c>
      <c r="C68" s="97">
        <v>20</v>
      </c>
    </row>
    <row r="69" customHeight="1" spans="1:3">
      <c r="A69" s="93">
        <v>2010607</v>
      </c>
      <c r="B69" s="96" t="s">
        <v>470</v>
      </c>
      <c r="C69" s="97">
        <v>30</v>
      </c>
    </row>
    <row r="70" customHeight="1" spans="1:3">
      <c r="A70" s="93">
        <v>2010608</v>
      </c>
      <c r="B70" s="96" t="s">
        <v>471</v>
      </c>
      <c r="C70" s="97">
        <v>0</v>
      </c>
    </row>
    <row r="71" customHeight="1" spans="1:3">
      <c r="A71" s="93">
        <v>2010650</v>
      </c>
      <c r="B71" s="96" t="s">
        <v>438</v>
      </c>
      <c r="C71" s="97">
        <v>0</v>
      </c>
    </row>
    <row r="72" customHeight="1" spans="1:3">
      <c r="A72" s="93">
        <v>2010699</v>
      </c>
      <c r="B72" s="96" t="s">
        <v>472</v>
      </c>
      <c r="C72" s="97">
        <v>20</v>
      </c>
    </row>
    <row r="73" customHeight="1" spans="1:3">
      <c r="A73" s="93">
        <v>20107</v>
      </c>
      <c r="B73" s="94" t="s">
        <v>473</v>
      </c>
      <c r="C73" s="95">
        <f>SUM(C74:C84)</f>
        <v>496</v>
      </c>
    </row>
    <row r="74" customHeight="1" spans="1:3">
      <c r="A74" s="93">
        <v>2010701</v>
      </c>
      <c r="B74" s="96" t="s">
        <v>429</v>
      </c>
      <c r="C74" s="97">
        <v>400</v>
      </c>
    </row>
    <row r="75" customHeight="1" spans="1:3">
      <c r="A75" s="93">
        <v>2010702</v>
      </c>
      <c r="B75" s="96" t="s">
        <v>430</v>
      </c>
      <c r="C75" s="97">
        <v>0</v>
      </c>
    </row>
    <row r="76" customHeight="1" spans="1:3">
      <c r="A76" s="93">
        <v>2010703</v>
      </c>
      <c r="B76" s="96" t="s">
        <v>431</v>
      </c>
      <c r="C76" s="97">
        <v>0</v>
      </c>
    </row>
    <row r="77" customHeight="1" spans="1:3">
      <c r="A77" s="93">
        <v>2010704</v>
      </c>
      <c r="B77" s="96" t="s">
        <v>474</v>
      </c>
      <c r="C77" s="97">
        <v>0</v>
      </c>
    </row>
    <row r="78" customHeight="1" spans="1:3">
      <c r="A78" s="93">
        <v>2010705</v>
      </c>
      <c r="B78" s="96" t="s">
        <v>475</v>
      </c>
      <c r="C78" s="97">
        <v>0</v>
      </c>
    </row>
    <row r="79" customHeight="1" spans="1:3">
      <c r="A79" s="93">
        <v>2010706</v>
      </c>
      <c r="B79" s="96" t="s">
        <v>476</v>
      </c>
      <c r="C79" s="97">
        <v>0</v>
      </c>
    </row>
    <row r="80" customHeight="1" spans="1:3">
      <c r="A80" s="93">
        <v>2010707</v>
      </c>
      <c r="B80" s="96" t="s">
        <v>477</v>
      </c>
      <c r="C80" s="97">
        <v>0</v>
      </c>
    </row>
    <row r="81" customHeight="1" spans="1:3">
      <c r="A81" s="93">
        <v>2010708</v>
      </c>
      <c r="B81" s="96" t="s">
        <v>478</v>
      </c>
      <c r="C81" s="97">
        <v>0</v>
      </c>
    </row>
    <row r="82" customHeight="1" spans="1:3">
      <c r="A82" s="93">
        <v>2010709</v>
      </c>
      <c r="B82" s="96" t="s">
        <v>470</v>
      </c>
      <c r="C82" s="97">
        <v>0</v>
      </c>
    </row>
    <row r="83" customHeight="1" spans="1:3">
      <c r="A83" s="93">
        <v>2010750</v>
      </c>
      <c r="B83" s="96" t="s">
        <v>438</v>
      </c>
      <c r="C83" s="97">
        <v>0</v>
      </c>
    </row>
    <row r="84" customHeight="1" spans="1:3">
      <c r="A84" s="93">
        <v>2010799</v>
      </c>
      <c r="B84" s="96" t="s">
        <v>479</v>
      </c>
      <c r="C84" s="97">
        <v>96</v>
      </c>
    </row>
    <row r="85" customHeight="1" spans="1:3">
      <c r="A85" s="93">
        <v>20108</v>
      </c>
      <c r="B85" s="94" t="s">
        <v>480</v>
      </c>
      <c r="C85" s="95">
        <f>SUM(C86:C93)</f>
        <v>680</v>
      </c>
    </row>
    <row r="86" customHeight="1" spans="1:3">
      <c r="A86" s="93">
        <v>2010801</v>
      </c>
      <c r="B86" s="96" t="s">
        <v>429</v>
      </c>
      <c r="C86" s="97">
        <v>337</v>
      </c>
    </row>
    <row r="87" customHeight="1" spans="1:3">
      <c r="A87" s="93">
        <v>2010802</v>
      </c>
      <c r="B87" s="96" t="s">
        <v>430</v>
      </c>
      <c r="C87" s="97">
        <v>0</v>
      </c>
    </row>
    <row r="88" customHeight="1" spans="1:3">
      <c r="A88" s="93">
        <v>2010803</v>
      </c>
      <c r="B88" s="96" t="s">
        <v>431</v>
      </c>
      <c r="C88" s="97">
        <v>0</v>
      </c>
    </row>
    <row r="89" customHeight="1" spans="1:3">
      <c r="A89" s="93">
        <v>2010804</v>
      </c>
      <c r="B89" s="96" t="s">
        <v>481</v>
      </c>
      <c r="C89" s="97">
        <v>130</v>
      </c>
    </row>
    <row r="90" customHeight="1" spans="1:3">
      <c r="A90" s="93">
        <v>2010805</v>
      </c>
      <c r="B90" s="96" t="s">
        <v>482</v>
      </c>
      <c r="C90" s="97">
        <v>0</v>
      </c>
    </row>
    <row r="91" customHeight="1" spans="1:3">
      <c r="A91" s="93">
        <v>2010806</v>
      </c>
      <c r="B91" s="96" t="s">
        <v>470</v>
      </c>
      <c r="C91" s="97">
        <v>0</v>
      </c>
    </row>
    <row r="92" customHeight="1" spans="1:3">
      <c r="A92" s="93">
        <v>2010850</v>
      </c>
      <c r="B92" s="96" t="s">
        <v>438</v>
      </c>
      <c r="C92" s="97">
        <v>0</v>
      </c>
    </row>
    <row r="93" customHeight="1" spans="1:3">
      <c r="A93" s="93">
        <v>2010899</v>
      </c>
      <c r="B93" s="96" t="s">
        <v>483</v>
      </c>
      <c r="C93" s="97">
        <v>213</v>
      </c>
    </row>
    <row r="94" customHeight="1" spans="1:3">
      <c r="A94" s="93">
        <v>20109</v>
      </c>
      <c r="B94" s="94" t="s">
        <v>484</v>
      </c>
      <c r="C94" s="95">
        <f>SUM(C95:C106)</f>
        <v>0</v>
      </c>
    </row>
    <row r="95" customHeight="1" spans="1:3">
      <c r="A95" s="93">
        <v>2010901</v>
      </c>
      <c r="B95" s="96" t="s">
        <v>429</v>
      </c>
      <c r="C95" s="97">
        <v>0</v>
      </c>
    </row>
    <row r="96" customHeight="1" spans="1:3">
      <c r="A96" s="93">
        <v>2010902</v>
      </c>
      <c r="B96" s="96" t="s">
        <v>430</v>
      </c>
      <c r="C96" s="97">
        <v>0</v>
      </c>
    </row>
    <row r="97" customHeight="1" spans="1:3">
      <c r="A97" s="93">
        <v>2010903</v>
      </c>
      <c r="B97" s="96" t="s">
        <v>431</v>
      </c>
      <c r="C97" s="97">
        <v>0</v>
      </c>
    </row>
    <row r="98" customHeight="1" spans="1:3">
      <c r="A98" s="93">
        <v>2010905</v>
      </c>
      <c r="B98" s="96" t="s">
        <v>485</v>
      </c>
      <c r="C98" s="97">
        <v>0</v>
      </c>
    </row>
    <row r="99" customHeight="1" spans="1:3">
      <c r="A99" s="93">
        <v>2010907</v>
      </c>
      <c r="B99" s="96" t="s">
        <v>486</v>
      </c>
      <c r="C99" s="97">
        <v>0</v>
      </c>
    </row>
    <row r="100" customHeight="1" spans="1:3">
      <c r="A100" s="93">
        <v>2010908</v>
      </c>
      <c r="B100" s="96" t="s">
        <v>470</v>
      </c>
      <c r="C100" s="97">
        <v>0</v>
      </c>
    </row>
    <row r="101" customHeight="1" spans="1:3">
      <c r="A101" s="93">
        <v>2010909</v>
      </c>
      <c r="B101" s="96" t="s">
        <v>487</v>
      </c>
      <c r="C101" s="97">
        <v>0</v>
      </c>
    </row>
    <row r="102" customHeight="1" spans="1:3">
      <c r="A102" s="93">
        <v>2010910</v>
      </c>
      <c r="B102" s="96" t="s">
        <v>488</v>
      </c>
      <c r="C102" s="97">
        <v>0</v>
      </c>
    </row>
    <row r="103" customHeight="1" spans="1:3">
      <c r="A103" s="93">
        <v>2010911</v>
      </c>
      <c r="B103" s="96" t="s">
        <v>489</v>
      </c>
      <c r="C103" s="97">
        <v>0</v>
      </c>
    </row>
    <row r="104" customHeight="1" spans="1:3">
      <c r="A104" s="93">
        <v>2010912</v>
      </c>
      <c r="B104" s="96" t="s">
        <v>490</v>
      </c>
      <c r="C104" s="97">
        <v>0</v>
      </c>
    </row>
    <row r="105" customHeight="1" spans="1:3">
      <c r="A105" s="93">
        <v>2010950</v>
      </c>
      <c r="B105" s="96" t="s">
        <v>438</v>
      </c>
      <c r="C105" s="97">
        <v>0</v>
      </c>
    </row>
    <row r="106" customHeight="1" spans="1:3">
      <c r="A106" s="93">
        <v>2010999</v>
      </c>
      <c r="B106" s="96" t="s">
        <v>491</v>
      </c>
      <c r="C106" s="97">
        <v>0</v>
      </c>
    </row>
    <row r="107" customHeight="1" spans="1:3">
      <c r="A107" s="93">
        <v>20110</v>
      </c>
      <c r="B107" s="94" t="s">
        <v>492</v>
      </c>
      <c r="C107" s="95">
        <f>SUM(C108:C116)</f>
        <v>95</v>
      </c>
    </row>
    <row r="108" customHeight="1" spans="1:3">
      <c r="A108" s="93">
        <v>2011001</v>
      </c>
      <c r="B108" s="96" t="s">
        <v>429</v>
      </c>
      <c r="C108" s="97">
        <v>89</v>
      </c>
    </row>
    <row r="109" customHeight="1" spans="1:3">
      <c r="A109" s="93">
        <v>2011002</v>
      </c>
      <c r="B109" s="96" t="s">
        <v>430</v>
      </c>
      <c r="C109" s="97">
        <v>0</v>
      </c>
    </row>
    <row r="110" customHeight="1" spans="1:3">
      <c r="A110" s="93">
        <v>2011003</v>
      </c>
      <c r="B110" s="96" t="s">
        <v>431</v>
      </c>
      <c r="C110" s="97">
        <v>0</v>
      </c>
    </row>
    <row r="111" customHeight="1" spans="1:3">
      <c r="A111" s="93">
        <v>2011004</v>
      </c>
      <c r="B111" s="96" t="s">
        <v>493</v>
      </c>
      <c r="C111" s="97">
        <v>0</v>
      </c>
    </row>
    <row r="112" customHeight="1" spans="1:3">
      <c r="A112" s="93">
        <v>2011005</v>
      </c>
      <c r="B112" s="96" t="s">
        <v>494</v>
      </c>
      <c r="C112" s="97">
        <v>0</v>
      </c>
    </row>
    <row r="113" customHeight="1" spans="1:3">
      <c r="A113" s="93">
        <v>2011007</v>
      </c>
      <c r="B113" s="96" t="s">
        <v>495</v>
      </c>
      <c r="C113" s="97">
        <v>0</v>
      </c>
    </row>
    <row r="114" customHeight="1" spans="1:3">
      <c r="A114" s="93">
        <v>2011008</v>
      </c>
      <c r="B114" s="96" t="s">
        <v>496</v>
      </c>
      <c r="C114" s="97">
        <v>0</v>
      </c>
    </row>
    <row r="115" customHeight="1" spans="1:3">
      <c r="A115" s="93">
        <v>2011050</v>
      </c>
      <c r="B115" s="96" t="s">
        <v>438</v>
      </c>
      <c r="C115" s="97">
        <v>0</v>
      </c>
    </row>
    <row r="116" customHeight="1" spans="1:3">
      <c r="A116" s="93">
        <v>2011099</v>
      </c>
      <c r="B116" s="96" t="s">
        <v>497</v>
      </c>
      <c r="C116" s="97">
        <v>6</v>
      </c>
    </row>
    <row r="117" customHeight="1" spans="1:3">
      <c r="A117" s="93">
        <v>20111</v>
      </c>
      <c r="B117" s="94" t="s">
        <v>498</v>
      </c>
      <c r="C117" s="95">
        <f>SUM(C118:C125)</f>
        <v>1829</v>
      </c>
    </row>
    <row r="118" customHeight="1" spans="1:3">
      <c r="A118" s="93">
        <v>2011101</v>
      </c>
      <c r="B118" s="96" t="s">
        <v>429</v>
      </c>
      <c r="C118" s="97">
        <v>1506</v>
      </c>
    </row>
    <row r="119" customHeight="1" spans="1:3">
      <c r="A119" s="93">
        <v>2011102</v>
      </c>
      <c r="B119" s="96" t="s">
        <v>430</v>
      </c>
      <c r="C119" s="97">
        <v>0</v>
      </c>
    </row>
    <row r="120" customHeight="1" spans="1:3">
      <c r="A120" s="93">
        <v>2011103</v>
      </c>
      <c r="B120" s="96" t="s">
        <v>431</v>
      </c>
      <c r="C120" s="97">
        <v>0</v>
      </c>
    </row>
    <row r="121" customHeight="1" spans="1:3">
      <c r="A121" s="93">
        <v>2011104</v>
      </c>
      <c r="B121" s="96" t="s">
        <v>499</v>
      </c>
      <c r="C121" s="97">
        <v>0</v>
      </c>
    </row>
    <row r="122" customHeight="1" spans="1:3">
      <c r="A122" s="93">
        <v>2011105</v>
      </c>
      <c r="B122" s="96" t="s">
        <v>500</v>
      </c>
      <c r="C122" s="97">
        <v>0</v>
      </c>
    </row>
    <row r="123" customHeight="1" spans="1:3">
      <c r="A123" s="93">
        <v>2011106</v>
      </c>
      <c r="B123" s="96" t="s">
        <v>501</v>
      </c>
      <c r="C123" s="97">
        <v>0</v>
      </c>
    </row>
    <row r="124" customHeight="1" spans="1:3">
      <c r="A124" s="93">
        <v>2011150</v>
      </c>
      <c r="B124" s="96" t="s">
        <v>438</v>
      </c>
      <c r="C124" s="97">
        <v>0</v>
      </c>
    </row>
    <row r="125" customHeight="1" spans="1:3">
      <c r="A125" s="93">
        <v>2011199</v>
      </c>
      <c r="B125" s="96" t="s">
        <v>502</v>
      </c>
      <c r="C125" s="97">
        <v>323</v>
      </c>
    </row>
    <row r="126" customHeight="1" spans="1:3">
      <c r="A126" s="93">
        <v>20113</v>
      </c>
      <c r="B126" s="94" t="s">
        <v>503</v>
      </c>
      <c r="C126" s="95">
        <f>SUM(C127:C136)</f>
        <v>698</v>
      </c>
    </row>
    <row r="127" customHeight="1" spans="1:3">
      <c r="A127" s="93">
        <v>2011301</v>
      </c>
      <c r="B127" s="96" t="s">
        <v>429</v>
      </c>
      <c r="C127" s="97">
        <v>435</v>
      </c>
    </row>
    <row r="128" customHeight="1" spans="1:3">
      <c r="A128" s="93">
        <v>2011302</v>
      </c>
      <c r="B128" s="96" t="s">
        <v>430</v>
      </c>
      <c r="C128" s="97">
        <v>0</v>
      </c>
    </row>
    <row r="129" customHeight="1" spans="1:3">
      <c r="A129" s="93">
        <v>2011303</v>
      </c>
      <c r="B129" s="96" t="s">
        <v>431</v>
      </c>
      <c r="C129" s="97">
        <v>0</v>
      </c>
    </row>
    <row r="130" customHeight="1" spans="1:3">
      <c r="A130" s="93">
        <v>2011304</v>
      </c>
      <c r="B130" s="96" t="s">
        <v>504</v>
      </c>
      <c r="C130" s="97">
        <v>249</v>
      </c>
    </row>
    <row r="131" customHeight="1" spans="1:3">
      <c r="A131" s="93">
        <v>2011305</v>
      </c>
      <c r="B131" s="96" t="s">
        <v>505</v>
      </c>
      <c r="C131" s="97">
        <v>0</v>
      </c>
    </row>
    <row r="132" customHeight="1" spans="1:3">
      <c r="A132" s="93">
        <v>2011306</v>
      </c>
      <c r="B132" s="96" t="s">
        <v>506</v>
      </c>
      <c r="C132" s="97">
        <v>0</v>
      </c>
    </row>
    <row r="133" customHeight="1" spans="1:3">
      <c r="A133" s="93">
        <v>2011307</v>
      </c>
      <c r="B133" s="96" t="s">
        <v>507</v>
      </c>
      <c r="C133" s="97">
        <v>0</v>
      </c>
    </row>
    <row r="134" customHeight="1" spans="1:3">
      <c r="A134" s="93">
        <v>2011308</v>
      </c>
      <c r="B134" s="96" t="s">
        <v>508</v>
      </c>
      <c r="C134" s="97">
        <v>0</v>
      </c>
    </row>
    <row r="135" customHeight="1" spans="1:3">
      <c r="A135" s="93">
        <v>2011350</v>
      </c>
      <c r="B135" s="96" t="s">
        <v>438</v>
      </c>
      <c r="C135" s="97">
        <v>6</v>
      </c>
    </row>
    <row r="136" customHeight="1" spans="1:3">
      <c r="A136" s="93">
        <v>2011399</v>
      </c>
      <c r="B136" s="96" t="s">
        <v>509</v>
      </c>
      <c r="C136" s="97">
        <v>8</v>
      </c>
    </row>
    <row r="137" customHeight="1" spans="1:3">
      <c r="A137" s="93">
        <v>20114</v>
      </c>
      <c r="B137" s="94" t="s">
        <v>510</v>
      </c>
      <c r="C137" s="95">
        <f>SUM(C138:C150)</f>
        <v>0</v>
      </c>
    </row>
    <row r="138" customHeight="1" spans="1:3">
      <c r="A138" s="93">
        <v>2011401</v>
      </c>
      <c r="B138" s="96" t="s">
        <v>429</v>
      </c>
      <c r="C138" s="97">
        <v>0</v>
      </c>
    </row>
    <row r="139" customHeight="1" spans="1:3">
      <c r="A139" s="93">
        <v>2011402</v>
      </c>
      <c r="B139" s="96" t="s">
        <v>430</v>
      </c>
      <c r="C139" s="97">
        <v>0</v>
      </c>
    </row>
    <row r="140" customHeight="1" spans="1:3">
      <c r="A140" s="93">
        <v>2011403</v>
      </c>
      <c r="B140" s="96" t="s">
        <v>431</v>
      </c>
      <c r="C140" s="97">
        <v>0</v>
      </c>
    </row>
    <row r="141" customHeight="1" spans="1:3">
      <c r="A141" s="93">
        <v>2011404</v>
      </c>
      <c r="B141" s="96" t="s">
        <v>511</v>
      </c>
      <c r="C141" s="97">
        <v>0</v>
      </c>
    </row>
    <row r="142" customHeight="1" spans="1:3">
      <c r="A142" s="93">
        <v>2011405</v>
      </c>
      <c r="B142" s="96" t="s">
        <v>512</v>
      </c>
      <c r="C142" s="97">
        <v>0</v>
      </c>
    </row>
    <row r="143" customHeight="1" spans="1:3">
      <c r="A143" s="93">
        <v>2011406</v>
      </c>
      <c r="B143" s="96" t="s">
        <v>513</v>
      </c>
      <c r="C143" s="97">
        <v>0</v>
      </c>
    </row>
    <row r="144" customHeight="1" spans="1:3">
      <c r="A144" s="93">
        <v>2011407</v>
      </c>
      <c r="B144" s="96" t="s">
        <v>514</v>
      </c>
      <c r="C144" s="97">
        <v>0</v>
      </c>
    </row>
    <row r="145" customHeight="1" spans="1:3">
      <c r="A145" s="93">
        <v>2011408</v>
      </c>
      <c r="B145" s="96" t="s">
        <v>515</v>
      </c>
      <c r="C145" s="97">
        <v>0</v>
      </c>
    </row>
    <row r="146" customHeight="1" spans="1:3">
      <c r="A146" s="93">
        <v>2011409</v>
      </c>
      <c r="B146" s="96" t="s">
        <v>516</v>
      </c>
      <c r="C146" s="97">
        <v>0</v>
      </c>
    </row>
    <row r="147" customHeight="1" spans="1:3">
      <c r="A147" s="93">
        <v>2011410</v>
      </c>
      <c r="B147" s="96" t="s">
        <v>517</v>
      </c>
      <c r="C147" s="97">
        <v>0</v>
      </c>
    </row>
    <row r="148" customHeight="1" spans="1:3">
      <c r="A148" s="93">
        <v>2011411</v>
      </c>
      <c r="B148" s="96" t="s">
        <v>518</v>
      </c>
      <c r="C148" s="97">
        <v>0</v>
      </c>
    </row>
    <row r="149" customHeight="1" spans="1:3">
      <c r="A149" s="93">
        <v>2011450</v>
      </c>
      <c r="B149" s="96" t="s">
        <v>438</v>
      </c>
      <c r="C149" s="97">
        <v>0</v>
      </c>
    </row>
    <row r="150" customHeight="1" spans="1:3">
      <c r="A150" s="93">
        <v>2011499</v>
      </c>
      <c r="B150" s="96" t="s">
        <v>519</v>
      </c>
      <c r="C150" s="97">
        <v>0</v>
      </c>
    </row>
    <row r="151" customHeight="1" spans="1:3">
      <c r="A151" s="93">
        <v>20123</v>
      </c>
      <c r="B151" s="94" t="s">
        <v>520</v>
      </c>
      <c r="C151" s="95">
        <f>SUM(C152:C157)</f>
        <v>37</v>
      </c>
    </row>
    <row r="152" customHeight="1" spans="1:3">
      <c r="A152" s="93">
        <v>2012301</v>
      </c>
      <c r="B152" s="96" t="s">
        <v>429</v>
      </c>
      <c r="C152" s="97">
        <v>25</v>
      </c>
    </row>
    <row r="153" customHeight="1" spans="1:3">
      <c r="A153" s="93">
        <v>2012302</v>
      </c>
      <c r="B153" s="96" t="s">
        <v>430</v>
      </c>
      <c r="C153" s="97">
        <v>0</v>
      </c>
    </row>
    <row r="154" customHeight="1" spans="1:3">
      <c r="A154" s="93">
        <v>2012303</v>
      </c>
      <c r="B154" s="96" t="s">
        <v>431</v>
      </c>
      <c r="C154" s="97">
        <v>0</v>
      </c>
    </row>
    <row r="155" customHeight="1" spans="1:3">
      <c r="A155" s="93">
        <v>2012304</v>
      </c>
      <c r="B155" s="96" t="s">
        <v>521</v>
      </c>
      <c r="C155" s="97">
        <v>5</v>
      </c>
    </row>
    <row r="156" customHeight="1" spans="1:3">
      <c r="A156" s="93">
        <v>2012350</v>
      </c>
      <c r="B156" s="96" t="s">
        <v>438</v>
      </c>
      <c r="C156" s="97">
        <v>0</v>
      </c>
    </row>
    <row r="157" customHeight="1" spans="1:3">
      <c r="A157" s="93">
        <v>2012399</v>
      </c>
      <c r="B157" s="96" t="s">
        <v>522</v>
      </c>
      <c r="C157" s="97">
        <v>7</v>
      </c>
    </row>
    <row r="158" customHeight="1" spans="1:3">
      <c r="A158" s="93">
        <v>20125</v>
      </c>
      <c r="B158" s="94" t="s">
        <v>523</v>
      </c>
      <c r="C158" s="95">
        <f>SUM(C159:C165)</f>
        <v>32</v>
      </c>
    </row>
    <row r="159" customHeight="1" spans="1:3">
      <c r="A159" s="93">
        <v>2012501</v>
      </c>
      <c r="B159" s="96" t="s">
        <v>429</v>
      </c>
      <c r="C159" s="97">
        <v>32</v>
      </c>
    </row>
    <row r="160" customHeight="1" spans="1:3">
      <c r="A160" s="93">
        <v>2012502</v>
      </c>
      <c r="B160" s="96" t="s">
        <v>430</v>
      </c>
      <c r="C160" s="97">
        <v>0</v>
      </c>
    </row>
    <row r="161" customHeight="1" spans="1:3">
      <c r="A161" s="93">
        <v>2012503</v>
      </c>
      <c r="B161" s="96" t="s">
        <v>431</v>
      </c>
      <c r="C161" s="97">
        <v>0</v>
      </c>
    </row>
    <row r="162" customHeight="1" spans="1:3">
      <c r="A162" s="93">
        <v>2012504</v>
      </c>
      <c r="B162" s="96" t="s">
        <v>524</v>
      </c>
      <c r="C162" s="97">
        <v>0</v>
      </c>
    </row>
    <row r="163" customHeight="1" spans="1:3">
      <c r="A163" s="93">
        <v>2012505</v>
      </c>
      <c r="B163" s="96" t="s">
        <v>525</v>
      </c>
      <c r="C163" s="97">
        <v>0</v>
      </c>
    </row>
    <row r="164" customHeight="1" spans="1:3">
      <c r="A164" s="93">
        <v>2012550</v>
      </c>
      <c r="B164" s="96" t="s">
        <v>438</v>
      </c>
      <c r="C164" s="97">
        <v>0</v>
      </c>
    </row>
    <row r="165" customHeight="1" spans="1:3">
      <c r="A165" s="93">
        <v>2012599</v>
      </c>
      <c r="B165" s="96" t="s">
        <v>526</v>
      </c>
      <c r="C165" s="97">
        <v>0</v>
      </c>
    </row>
    <row r="166" customHeight="1" spans="1:3">
      <c r="A166" s="93">
        <v>20126</v>
      </c>
      <c r="B166" s="94" t="s">
        <v>527</v>
      </c>
      <c r="C166" s="95">
        <f>SUM(C167:C171)</f>
        <v>130</v>
      </c>
    </row>
    <row r="167" customHeight="1" spans="1:3">
      <c r="A167" s="93">
        <v>2012601</v>
      </c>
      <c r="B167" s="96" t="s">
        <v>429</v>
      </c>
      <c r="C167" s="97">
        <v>121</v>
      </c>
    </row>
    <row r="168" customHeight="1" spans="1:3">
      <c r="A168" s="93">
        <v>2012602</v>
      </c>
      <c r="B168" s="96" t="s">
        <v>430</v>
      </c>
      <c r="C168" s="97">
        <v>0</v>
      </c>
    </row>
    <row r="169" customHeight="1" spans="1:3">
      <c r="A169" s="93">
        <v>2012603</v>
      </c>
      <c r="B169" s="96" t="s">
        <v>431</v>
      </c>
      <c r="C169" s="97">
        <v>2</v>
      </c>
    </row>
    <row r="170" customHeight="1" spans="1:3">
      <c r="A170" s="93">
        <v>2012604</v>
      </c>
      <c r="B170" s="96" t="s">
        <v>528</v>
      </c>
      <c r="C170" s="97">
        <v>7</v>
      </c>
    </row>
    <row r="171" customHeight="1" spans="1:3">
      <c r="A171" s="93">
        <v>2012699</v>
      </c>
      <c r="B171" s="96" t="s">
        <v>529</v>
      </c>
      <c r="C171" s="97">
        <v>0</v>
      </c>
    </row>
    <row r="172" customHeight="1" spans="1:3">
      <c r="A172" s="93">
        <v>20128</v>
      </c>
      <c r="B172" s="94" t="s">
        <v>530</v>
      </c>
      <c r="C172" s="95">
        <f>SUM(C173:C178)</f>
        <v>71</v>
      </c>
    </row>
    <row r="173" customHeight="1" spans="1:3">
      <c r="A173" s="93">
        <v>2012801</v>
      </c>
      <c r="B173" s="96" t="s">
        <v>429</v>
      </c>
      <c r="C173" s="97">
        <v>69</v>
      </c>
    </row>
    <row r="174" customHeight="1" spans="1:3">
      <c r="A174" s="93">
        <v>2012802</v>
      </c>
      <c r="B174" s="96" t="s">
        <v>430</v>
      </c>
      <c r="C174" s="97">
        <v>0</v>
      </c>
    </row>
    <row r="175" customHeight="1" spans="1:3">
      <c r="A175" s="93">
        <v>2012803</v>
      </c>
      <c r="B175" s="96" t="s">
        <v>431</v>
      </c>
      <c r="C175" s="97">
        <v>0</v>
      </c>
    </row>
    <row r="176" customHeight="1" spans="1:3">
      <c r="A176" s="93">
        <v>2012804</v>
      </c>
      <c r="B176" s="96" t="s">
        <v>443</v>
      </c>
      <c r="C176" s="97">
        <v>0</v>
      </c>
    </row>
    <row r="177" customHeight="1" spans="1:3">
      <c r="A177" s="93">
        <v>2012850</v>
      </c>
      <c r="B177" s="96" t="s">
        <v>438</v>
      </c>
      <c r="C177" s="97">
        <v>0</v>
      </c>
    </row>
    <row r="178" customHeight="1" spans="1:3">
      <c r="A178" s="93">
        <v>2012899</v>
      </c>
      <c r="B178" s="96" t="s">
        <v>531</v>
      </c>
      <c r="C178" s="97">
        <v>2</v>
      </c>
    </row>
    <row r="179" customHeight="1" spans="1:3">
      <c r="A179" s="93">
        <v>20129</v>
      </c>
      <c r="B179" s="94" t="s">
        <v>532</v>
      </c>
      <c r="C179" s="95">
        <f>SUM(C180:C185)</f>
        <v>277</v>
      </c>
    </row>
    <row r="180" customHeight="1" spans="1:3">
      <c r="A180" s="93">
        <v>2012901</v>
      </c>
      <c r="B180" s="96" t="s">
        <v>429</v>
      </c>
      <c r="C180" s="97">
        <v>277</v>
      </c>
    </row>
    <row r="181" customHeight="1" spans="1:3">
      <c r="A181" s="93">
        <v>2012902</v>
      </c>
      <c r="B181" s="96" t="s">
        <v>430</v>
      </c>
      <c r="C181" s="97">
        <v>0</v>
      </c>
    </row>
    <row r="182" customHeight="1" spans="1:3">
      <c r="A182" s="93">
        <v>2012903</v>
      </c>
      <c r="B182" s="96" t="s">
        <v>431</v>
      </c>
      <c r="C182" s="97">
        <v>0</v>
      </c>
    </row>
    <row r="183" customHeight="1" spans="1:3">
      <c r="A183" s="93">
        <v>2012906</v>
      </c>
      <c r="B183" s="96" t="s">
        <v>533</v>
      </c>
      <c r="C183" s="97">
        <v>0</v>
      </c>
    </row>
    <row r="184" customHeight="1" spans="1:3">
      <c r="A184" s="93">
        <v>2012950</v>
      </c>
      <c r="B184" s="96" t="s">
        <v>438</v>
      </c>
      <c r="C184" s="97">
        <v>0</v>
      </c>
    </row>
    <row r="185" customHeight="1" spans="1:3">
      <c r="A185" s="93">
        <v>2012999</v>
      </c>
      <c r="B185" s="96" t="s">
        <v>534</v>
      </c>
      <c r="C185" s="97">
        <v>0</v>
      </c>
    </row>
    <row r="186" customHeight="1" spans="1:3">
      <c r="A186" s="93">
        <v>20131</v>
      </c>
      <c r="B186" s="94" t="s">
        <v>535</v>
      </c>
      <c r="C186" s="95">
        <f>SUM(C187:C192)</f>
        <v>1110</v>
      </c>
    </row>
    <row r="187" customHeight="1" spans="1:3">
      <c r="A187" s="93">
        <v>2013101</v>
      </c>
      <c r="B187" s="96" t="s">
        <v>429</v>
      </c>
      <c r="C187" s="97">
        <v>1110</v>
      </c>
    </row>
    <row r="188" customHeight="1" spans="1:3">
      <c r="A188" s="93">
        <v>2013102</v>
      </c>
      <c r="B188" s="96" t="s">
        <v>430</v>
      </c>
      <c r="C188" s="97">
        <v>0</v>
      </c>
    </row>
    <row r="189" customHeight="1" spans="1:3">
      <c r="A189" s="93">
        <v>2013103</v>
      </c>
      <c r="B189" s="96" t="s">
        <v>431</v>
      </c>
      <c r="C189" s="97">
        <v>0</v>
      </c>
    </row>
    <row r="190" customHeight="1" spans="1:3">
      <c r="A190" s="93">
        <v>2013105</v>
      </c>
      <c r="B190" s="96" t="s">
        <v>536</v>
      </c>
      <c r="C190" s="97">
        <v>0</v>
      </c>
    </row>
    <row r="191" customHeight="1" spans="1:3">
      <c r="A191" s="93">
        <v>2013150</v>
      </c>
      <c r="B191" s="96" t="s">
        <v>438</v>
      </c>
      <c r="C191" s="97">
        <v>0</v>
      </c>
    </row>
    <row r="192" customHeight="1" spans="1:3">
      <c r="A192" s="93">
        <v>2013199</v>
      </c>
      <c r="B192" s="96" t="s">
        <v>537</v>
      </c>
      <c r="C192" s="97">
        <v>0</v>
      </c>
    </row>
    <row r="193" customHeight="1" spans="1:3">
      <c r="A193" s="93">
        <v>20132</v>
      </c>
      <c r="B193" s="94" t="s">
        <v>538</v>
      </c>
      <c r="C193" s="95">
        <f>SUM(C194:C199)</f>
        <v>393</v>
      </c>
    </row>
    <row r="194" customHeight="1" spans="1:3">
      <c r="A194" s="93">
        <v>2013201</v>
      </c>
      <c r="B194" s="96" t="s">
        <v>429</v>
      </c>
      <c r="C194" s="97">
        <v>297</v>
      </c>
    </row>
    <row r="195" customHeight="1" spans="1:3">
      <c r="A195" s="93">
        <v>2013202</v>
      </c>
      <c r="B195" s="96" t="s">
        <v>430</v>
      </c>
      <c r="C195" s="97">
        <v>0</v>
      </c>
    </row>
    <row r="196" customHeight="1" spans="1:3">
      <c r="A196" s="93">
        <v>2013203</v>
      </c>
      <c r="B196" s="96" t="s">
        <v>431</v>
      </c>
      <c r="C196" s="97">
        <v>0</v>
      </c>
    </row>
    <row r="197" customHeight="1" spans="1:3">
      <c r="A197" s="93">
        <v>2013204</v>
      </c>
      <c r="B197" s="96" t="s">
        <v>539</v>
      </c>
      <c r="C197" s="97">
        <v>0</v>
      </c>
    </row>
    <row r="198" customHeight="1" spans="1:3">
      <c r="A198" s="93">
        <v>2013250</v>
      </c>
      <c r="B198" s="96" t="s">
        <v>438</v>
      </c>
      <c r="C198" s="97">
        <v>0</v>
      </c>
    </row>
    <row r="199" customHeight="1" spans="1:3">
      <c r="A199" s="93">
        <v>2013299</v>
      </c>
      <c r="B199" s="96" t="s">
        <v>540</v>
      </c>
      <c r="C199" s="97">
        <v>96</v>
      </c>
    </row>
    <row r="200" customHeight="1" spans="1:3">
      <c r="A200" s="93">
        <v>20133</v>
      </c>
      <c r="B200" s="94" t="s">
        <v>541</v>
      </c>
      <c r="C200" s="95">
        <f>SUM(C201:C205)</f>
        <v>565</v>
      </c>
    </row>
    <row r="201" customHeight="1" spans="1:3">
      <c r="A201" s="93">
        <v>2013301</v>
      </c>
      <c r="B201" s="96" t="s">
        <v>429</v>
      </c>
      <c r="C201" s="97">
        <v>560</v>
      </c>
    </row>
    <row r="202" customHeight="1" spans="1:3">
      <c r="A202" s="93">
        <v>2013302</v>
      </c>
      <c r="B202" s="96" t="s">
        <v>430</v>
      </c>
      <c r="C202" s="97">
        <v>0</v>
      </c>
    </row>
    <row r="203" customHeight="1" spans="1:3">
      <c r="A203" s="93">
        <v>2013303</v>
      </c>
      <c r="B203" s="96" t="s">
        <v>431</v>
      </c>
      <c r="C203" s="97">
        <v>0</v>
      </c>
    </row>
    <row r="204" customHeight="1" spans="1:3">
      <c r="A204" s="93">
        <v>2013350</v>
      </c>
      <c r="B204" s="96" t="s">
        <v>438</v>
      </c>
      <c r="C204" s="97">
        <v>0</v>
      </c>
    </row>
    <row r="205" customHeight="1" spans="1:3">
      <c r="A205" s="93">
        <v>2013399</v>
      </c>
      <c r="B205" s="96" t="s">
        <v>542</v>
      </c>
      <c r="C205" s="97">
        <v>5</v>
      </c>
    </row>
    <row r="206" customHeight="1" spans="1:3">
      <c r="A206" s="93">
        <v>20134</v>
      </c>
      <c r="B206" s="94" t="s">
        <v>543</v>
      </c>
      <c r="C206" s="95">
        <f>SUM(C207:C213)</f>
        <v>109</v>
      </c>
    </row>
    <row r="207" customHeight="1" spans="1:3">
      <c r="A207" s="93">
        <v>2013401</v>
      </c>
      <c r="B207" s="96" t="s">
        <v>429</v>
      </c>
      <c r="C207" s="97">
        <v>101</v>
      </c>
    </row>
    <row r="208" customHeight="1" spans="1:3">
      <c r="A208" s="93">
        <v>2013402</v>
      </c>
      <c r="B208" s="96" t="s">
        <v>430</v>
      </c>
      <c r="C208" s="97">
        <v>0</v>
      </c>
    </row>
    <row r="209" customHeight="1" spans="1:3">
      <c r="A209" s="93">
        <v>2013403</v>
      </c>
      <c r="B209" s="96" t="s">
        <v>431</v>
      </c>
      <c r="C209" s="97">
        <v>0</v>
      </c>
    </row>
    <row r="210" customHeight="1" spans="1:3">
      <c r="A210" s="93">
        <v>2013404</v>
      </c>
      <c r="B210" s="96" t="s">
        <v>544</v>
      </c>
      <c r="C210" s="97">
        <v>1</v>
      </c>
    </row>
    <row r="211" customHeight="1" spans="1:3">
      <c r="A211" s="93">
        <v>2013405</v>
      </c>
      <c r="B211" s="96" t="s">
        <v>545</v>
      </c>
      <c r="C211" s="97">
        <v>0</v>
      </c>
    </row>
    <row r="212" customHeight="1" spans="1:3">
      <c r="A212" s="93">
        <v>2013450</v>
      </c>
      <c r="B212" s="96" t="s">
        <v>438</v>
      </c>
      <c r="C212" s="97">
        <v>0</v>
      </c>
    </row>
    <row r="213" customHeight="1" spans="1:3">
      <c r="A213" s="93">
        <v>2013499</v>
      </c>
      <c r="B213" s="96" t="s">
        <v>546</v>
      </c>
      <c r="C213" s="97">
        <v>7</v>
      </c>
    </row>
    <row r="214" customHeight="1" spans="1:3">
      <c r="A214" s="93">
        <v>20135</v>
      </c>
      <c r="B214" s="94" t="s">
        <v>547</v>
      </c>
      <c r="C214" s="95">
        <f>SUM(C215:C219)</f>
        <v>1</v>
      </c>
    </row>
    <row r="215" customHeight="1" spans="1:3">
      <c r="A215" s="93">
        <v>2013501</v>
      </c>
      <c r="B215" s="96" t="s">
        <v>429</v>
      </c>
      <c r="C215" s="97">
        <v>1</v>
      </c>
    </row>
    <row r="216" customHeight="1" spans="1:3">
      <c r="A216" s="93">
        <v>2013502</v>
      </c>
      <c r="B216" s="96" t="s">
        <v>430</v>
      </c>
      <c r="C216" s="97">
        <v>0</v>
      </c>
    </row>
    <row r="217" customHeight="1" spans="1:3">
      <c r="A217" s="93">
        <v>2013503</v>
      </c>
      <c r="B217" s="96" t="s">
        <v>431</v>
      </c>
      <c r="C217" s="97">
        <v>0</v>
      </c>
    </row>
    <row r="218" customHeight="1" spans="1:3">
      <c r="A218" s="93">
        <v>2013550</v>
      </c>
      <c r="B218" s="96" t="s">
        <v>438</v>
      </c>
      <c r="C218" s="97">
        <v>0</v>
      </c>
    </row>
    <row r="219" customHeight="1" spans="1:3">
      <c r="A219" s="93">
        <v>2013599</v>
      </c>
      <c r="B219" s="96" t="s">
        <v>548</v>
      </c>
      <c r="C219" s="97">
        <v>0</v>
      </c>
    </row>
    <row r="220" customHeight="1" spans="1:3">
      <c r="A220" s="93">
        <v>20136</v>
      </c>
      <c r="B220" s="94" t="s">
        <v>549</v>
      </c>
      <c r="C220" s="95">
        <f>SUM(C221:C225)</f>
        <v>0</v>
      </c>
    </row>
    <row r="221" customHeight="1" spans="1:3">
      <c r="A221" s="93">
        <v>2013601</v>
      </c>
      <c r="B221" s="96" t="s">
        <v>429</v>
      </c>
      <c r="C221" s="97">
        <v>0</v>
      </c>
    </row>
    <row r="222" customHeight="1" spans="1:3">
      <c r="A222" s="93">
        <v>2013602</v>
      </c>
      <c r="B222" s="96" t="s">
        <v>430</v>
      </c>
      <c r="C222" s="97">
        <v>0</v>
      </c>
    </row>
    <row r="223" customHeight="1" spans="1:3">
      <c r="A223" s="93">
        <v>2013603</v>
      </c>
      <c r="B223" s="96" t="s">
        <v>431</v>
      </c>
      <c r="C223" s="97">
        <v>0</v>
      </c>
    </row>
    <row r="224" customHeight="1" spans="1:3">
      <c r="A224" s="93">
        <v>2013650</v>
      </c>
      <c r="B224" s="96" t="s">
        <v>438</v>
      </c>
      <c r="C224" s="97">
        <v>0</v>
      </c>
    </row>
    <row r="225" customHeight="1" spans="1:3">
      <c r="A225" s="93">
        <v>2013699</v>
      </c>
      <c r="B225" s="96" t="s">
        <v>550</v>
      </c>
      <c r="C225" s="97">
        <v>0</v>
      </c>
    </row>
    <row r="226" customHeight="1" spans="1:3">
      <c r="A226" s="93">
        <v>20137</v>
      </c>
      <c r="B226" s="94" t="s">
        <v>551</v>
      </c>
      <c r="C226" s="95">
        <f>SUM(C227:C231)</f>
        <v>0</v>
      </c>
    </row>
    <row r="227" customHeight="1" spans="1:3">
      <c r="A227" s="93">
        <v>2013701</v>
      </c>
      <c r="B227" s="96" t="s">
        <v>429</v>
      </c>
      <c r="C227" s="97">
        <v>0</v>
      </c>
    </row>
    <row r="228" customHeight="1" spans="1:3">
      <c r="A228" s="93">
        <v>2013702</v>
      </c>
      <c r="B228" s="96" t="s">
        <v>430</v>
      </c>
      <c r="C228" s="97">
        <v>0</v>
      </c>
    </row>
    <row r="229" customHeight="1" spans="1:3">
      <c r="A229" s="93">
        <v>2013703</v>
      </c>
      <c r="B229" s="96" t="s">
        <v>431</v>
      </c>
      <c r="C229" s="97">
        <v>0</v>
      </c>
    </row>
    <row r="230" customHeight="1" spans="1:3">
      <c r="A230" s="93">
        <v>2013750</v>
      </c>
      <c r="B230" s="96" t="s">
        <v>438</v>
      </c>
      <c r="C230" s="97">
        <v>0</v>
      </c>
    </row>
    <row r="231" customHeight="1" spans="1:3">
      <c r="A231" s="93">
        <v>2013799</v>
      </c>
      <c r="B231" s="96" t="s">
        <v>552</v>
      </c>
      <c r="C231" s="97">
        <v>0</v>
      </c>
    </row>
    <row r="232" customHeight="1" spans="1:3">
      <c r="A232" s="93">
        <v>20138</v>
      </c>
      <c r="B232" s="94" t="s">
        <v>553</v>
      </c>
      <c r="C232" s="95">
        <f>SUM(C233:C248)</f>
        <v>1787</v>
      </c>
    </row>
    <row r="233" customHeight="1" spans="1:3">
      <c r="A233" s="93">
        <v>2013801</v>
      </c>
      <c r="B233" s="96" t="s">
        <v>429</v>
      </c>
      <c r="C233" s="97">
        <v>1675</v>
      </c>
    </row>
    <row r="234" customHeight="1" spans="1:3">
      <c r="A234" s="93">
        <v>2013802</v>
      </c>
      <c r="B234" s="96" t="s">
        <v>430</v>
      </c>
      <c r="C234" s="97">
        <v>0</v>
      </c>
    </row>
    <row r="235" customHeight="1" spans="1:3">
      <c r="A235" s="93">
        <v>2013803</v>
      </c>
      <c r="B235" s="96" t="s">
        <v>431</v>
      </c>
      <c r="C235" s="97">
        <v>0</v>
      </c>
    </row>
    <row r="236" customHeight="1" spans="1:3">
      <c r="A236" s="93">
        <v>2013804</v>
      </c>
      <c r="B236" s="96" t="s">
        <v>554</v>
      </c>
      <c r="C236" s="97">
        <v>33</v>
      </c>
    </row>
    <row r="237" customHeight="1" spans="1:3">
      <c r="A237" s="93">
        <v>2013805</v>
      </c>
      <c r="B237" s="96" t="s">
        <v>555</v>
      </c>
      <c r="C237" s="97">
        <v>0</v>
      </c>
    </row>
    <row r="238" customHeight="1" spans="1:3">
      <c r="A238" s="93">
        <v>2013806</v>
      </c>
      <c r="B238" s="96" t="s">
        <v>556</v>
      </c>
      <c r="C238" s="97">
        <v>0</v>
      </c>
    </row>
    <row r="239" customHeight="1" spans="1:3">
      <c r="A239" s="93">
        <v>2013807</v>
      </c>
      <c r="B239" s="96" t="s">
        <v>557</v>
      </c>
      <c r="C239" s="97">
        <v>0</v>
      </c>
    </row>
    <row r="240" customHeight="1" spans="1:3">
      <c r="A240" s="93">
        <v>2013808</v>
      </c>
      <c r="B240" s="96" t="s">
        <v>470</v>
      </c>
      <c r="C240" s="97">
        <v>0</v>
      </c>
    </row>
    <row r="241" customHeight="1" spans="1:3">
      <c r="A241" s="93">
        <v>2013809</v>
      </c>
      <c r="B241" s="96" t="s">
        <v>558</v>
      </c>
      <c r="C241" s="97">
        <v>0</v>
      </c>
    </row>
    <row r="242" customHeight="1" spans="1:3">
      <c r="A242" s="93">
        <v>2013810</v>
      </c>
      <c r="B242" s="96" t="s">
        <v>559</v>
      </c>
      <c r="C242" s="97">
        <v>0</v>
      </c>
    </row>
    <row r="243" customHeight="1" spans="1:3">
      <c r="A243" s="93">
        <v>2013811</v>
      </c>
      <c r="B243" s="96" t="s">
        <v>560</v>
      </c>
      <c r="C243" s="97">
        <v>0</v>
      </c>
    </row>
    <row r="244" customHeight="1" spans="1:3">
      <c r="A244" s="93">
        <v>2013812</v>
      </c>
      <c r="B244" s="96" t="s">
        <v>561</v>
      </c>
      <c r="C244" s="97">
        <v>79</v>
      </c>
    </row>
    <row r="245" customHeight="1" spans="1:3">
      <c r="A245" s="93">
        <v>2013813</v>
      </c>
      <c r="B245" s="96" t="s">
        <v>562</v>
      </c>
      <c r="C245" s="97">
        <v>0</v>
      </c>
    </row>
    <row r="246" customHeight="1" spans="1:3">
      <c r="A246" s="93">
        <v>2013814</v>
      </c>
      <c r="B246" s="96" t="s">
        <v>563</v>
      </c>
      <c r="C246" s="97">
        <v>0</v>
      </c>
    </row>
    <row r="247" customHeight="1" spans="1:3">
      <c r="A247" s="93">
        <v>2013850</v>
      </c>
      <c r="B247" s="96" t="s">
        <v>438</v>
      </c>
      <c r="C247" s="97">
        <v>0</v>
      </c>
    </row>
    <row r="248" customHeight="1" spans="1:3">
      <c r="A248" s="93">
        <v>2013899</v>
      </c>
      <c r="B248" s="96" t="s">
        <v>564</v>
      </c>
      <c r="C248" s="97">
        <v>0</v>
      </c>
    </row>
    <row r="249" customHeight="1" spans="1:3">
      <c r="A249" s="93">
        <v>20199</v>
      </c>
      <c r="B249" s="94" t="s">
        <v>565</v>
      </c>
      <c r="C249" s="95">
        <f>SUM(C250:C251)</f>
        <v>1233</v>
      </c>
    </row>
    <row r="250" customHeight="1" spans="1:3">
      <c r="A250" s="93">
        <v>2019901</v>
      </c>
      <c r="B250" s="96" t="s">
        <v>566</v>
      </c>
      <c r="C250" s="97">
        <v>0</v>
      </c>
    </row>
    <row r="251" customHeight="1" spans="1:3">
      <c r="A251" s="93">
        <v>2019999</v>
      </c>
      <c r="B251" s="96" t="s">
        <v>567</v>
      </c>
      <c r="C251" s="97">
        <v>1233</v>
      </c>
    </row>
    <row r="252" customHeight="1" spans="1:3">
      <c r="A252" s="93">
        <v>202</v>
      </c>
      <c r="B252" s="94" t="s">
        <v>568</v>
      </c>
      <c r="C252" s="95">
        <f>C253+C260+C263+C266+C272+C276+C278+C283+C289</f>
        <v>0</v>
      </c>
    </row>
    <row r="253" customHeight="1" spans="1:3">
      <c r="A253" s="93">
        <v>20201</v>
      </c>
      <c r="B253" s="94" t="s">
        <v>569</v>
      </c>
      <c r="C253" s="95">
        <f>SUM(C254:C259)</f>
        <v>0</v>
      </c>
    </row>
    <row r="254" customHeight="1" spans="1:3">
      <c r="A254" s="93">
        <v>2020101</v>
      </c>
      <c r="B254" s="96" t="s">
        <v>429</v>
      </c>
      <c r="C254" s="97">
        <v>0</v>
      </c>
    </row>
    <row r="255" customHeight="1" spans="1:3">
      <c r="A255" s="93">
        <v>2020102</v>
      </c>
      <c r="B255" s="96" t="s">
        <v>430</v>
      </c>
      <c r="C255" s="97">
        <v>0</v>
      </c>
    </row>
    <row r="256" customHeight="1" spans="1:3">
      <c r="A256" s="93">
        <v>2020103</v>
      </c>
      <c r="B256" s="96" t="s">
        <v>431</v>
      </c>
      <c r="C256" s="97">
        <v>0</v>
      </c>
    </row>
    <row r="257" customHeight="1" spans="1:3">
      <c r="A257" s="93">
        <v>2020104</v>
      </c>
      <c r="B257" s="96" t="s">
        <v>536</v>
      </c>
      <c r="C257" s="97">
        <v>0</v>
      </c>
    </row>
    <row r="258" customHeight="1" spans="1:3">
      <c r="A258" s="93">
        <v>2020150</v>
      </c>
      <c r="B258" s="96" t="s">
        <v>438</v>
      </c>
      <c r="C258" s="97">
        <v>0</v>
      </c>
    </row>
    <row r="259" customHeight="1" spans="1:3">
      <c r="A259" s="93">
        <v>2020199</v>
      </c>
      <c r="B259" s="96" t="s">
        <v>570</v>
      </c>
      <c r="C259" s="97">
        <v>0</v>
      </c>
    </row>
    <row r="260" customHeight="1" spans="1:3">
      <c r="A260" s="93">
        <v>20202</v>
      </c>
      <c r="B260" s="94" t="s">
        <v>571</v>
      </c>
      <c r="C260" s="95">
        <f>SUM(C261:C262)</f>
        <v>0</v>
      </c>
    </row>
    <row r="261" customHeight="1" spans="1:3">
      <c r="A261" s="93">
        <v>2020201</v>
      </c>
      <c r="B261" s="96" t="s">
        <v>572</v>
      </c>
      <c r="C261" s="97">
        <v>0</v>
      </c>
    </row>
    <row r="262" customHeight="1" spans="1:3">
      <c r="A262" s="93">
        <v>2020202</v>
      </c>
      <c r="B262" s="96" t="s">
        <v>573</v>
      </c>
      <c r="C262" s="97">
        <v>0</v>
      </c>
    </row>
    <row r="263" customHeight="1" spans="1:3">
      <c r="A263" s="93">
        <v>20203</v>
      </c>
      <c r="B263" s="94" t="s">
        <v>574</v>
      </c>
      <c r="C263" s="95">
        <f>SUM(C264:C265)</f>
        <v>0</v>
      </c>
    </row>
    <row r="264" customHeight="1" spans="1:3">
      <c r="A264" s="93">
        <v>2020304</v>
      </c>
      <c r="B264" s="96" t="s">
        <v>575</v>
      </c>
      <c r="C264" s="97">
        <v>0</v>
      </c>
    </row>
    <row r="265" customHeight="1" spans="1:3">
      <c r="A265" s="93">
        <v>2020306</v>
      </c>
      <c r="B265" s="96" t="s">
        <v>576</v>
      </c>
      <c r="C265" s="97">
        <v>0</v>
      </c>
    </row>
    <row r="266" customHeight="1" spans="1:3">
      <c r="A266" s="93">
        <v>20204</v>
      </c>
      <c r="B266" s="94" t="s">
        <v>577</v>
      </c>
      <c r="C266" s="95">
        <f>SUM(C267:C271)</f>
        <v>0</v>
      </c>
    </row>
    <row r="267" customHeight="1" spans="1:3">
      <c r="A267" s="93">
        <v>2020401</v>
      </c>
      <c r="B267" s="96" t="s">
        <v>578</v>
      </c>
      <c r="C267" s="97">
        <v>0</v>
      </c>
    </row>
    <row r="268" customHeight="1" spans="1:3">
      <c r="A268" s="93">
        <v>2020402</v>
      </c>
      <c r="B268" s="96" t="s">
        <v>579</v>
      </c>
      <c r="C268" s="97">
        <v>0</v>
      </c>
    </row>
    <row r="269" customHeight="1" spans="1:3">
      <c r="A269" s="93">
        <v>2020403</v>
      </c>
      <c r="B269" s="96" t="s">
        <v>580</v>
      </c>
      <c r="C269" s="97">
        <v>0</v>
      </c>
    </row>
    <row r="270" customHeight="1" spans="1:3">
      <c r="A270" s="93">
        <v>2020404</v>
      </c>
      <c r="B270" s="96" t="s">
        <v>581</v>
      </c>
      <c r="C270" s="97">
        <v>0</v>
      </c>
    </row>
    <row r="271" customHeight="1" spans="1:3">
      <c r="A271" s="93">
        <v>2020499</v>
      </c>
      <c r="B271" s="96" t="s">
        <v>582</v>
      </c>
      <c r="C271" s="97">
        <v>0</v>
      </c>
    </row>
    <row r="272" customHeight="1" spans="1:3">
      <c r="A272" s="93">
        <v>20205</v>
      </c>
      <c r="B272" s="94" t="s">
        <v>583</v>
      </c>
      <c r="C272" s="95">
        <f>SUM(C273:C275)</f>
        <v>0</v>
      </c>
    </row>
    <row r="273" customHeight="1" spans="1:3">
      <c r="A273" s="93">
        <v>2020503</v>
      </c>
      <c r="B273" s="96" t="s">
        <v>584</v>
      </c>
      <c r="C273" s="97">
        <v>0</v>
      </c>
    </row>
    <row r="274" customHeight="1" spans="1:3">
      <c r="A274" s="93">
        <v>2020504</v>
      </c>
      <c r="B274" s="96" t="s">
        <v>585</v>
      </c>
      <c r="C274" s="97">
        <v>0</v>
      </c>
    </row>
    <row r="275" customHeight="1" spans="1:3">
      <c r="A275" s="93">
        <v>2020599</v>
      </c>
      <c r="B275" s="96" t="s">
        <v>586</v>
      </c>
      <c r="C275" s="97">
        <v>0</v>
      </c>
    </row>
    <row r="276" customHeight="1" spans="1:3">
      <c r="A276" s="93">
        <v>20206</v>
      </c>
      <c r="B276" s="94" t="s">
        <v>587</v>
      </c>
      <c r="C276" s="95">
        <f>C277</f>
        <v>0</v>
      </c>
    </row>
    <row r="277" customHeight="1" spans="1:3">
      <c r="A277" s="93">
        <v>2020601</v>
      </c>
      <c r="B277" s="96" t="s">
        <v>588</v>
      </c>
      <c r="C277" s="97">
        <v>0</v>
      </c>
    </row>
    <row r="278" customHeight="1" spans="1:3">
      <c r="A278" s="93">
        <v>20207</v>
      </c>
      <c r="B278" s="94" t="s">
        <v>589</v>
      </c>
      <c r="C278" s="95">
        <f>SUM(C279:C282)</f>
        <v>0</v>
      </c>
    </row>
    <row r="279" customHeight="1" spans="1:3">
      <c r="A279" s="93">
        <v>2020701</v>
      </c>
      <c r="B279" s="96" t="s">
        <v>590</v>
      </c>
      <c r="C279" s="97">
        <v>0</v>
      </c>
    </row>
    <row r="280" customHeight="1" spans="1:3">
      <c r="A280" s="93">
        <v>2020702</v>
      </c>
      <c r="B280" s="96" t="s">
        <v>591</v>
      </c>
      <c r="C280" s="97">
        <v>0</v>
      </c>
    </row>
    <row r="281" customHeight="1" spans="1:3">
      <c r="A281" s="93">
        <v>2020703</v>
      </c>
      <c r="B281" s="96" t="s">
        <v>592</v>
      </c>
      <c r="C281" s="97">
        <v>0</v>
      </c>
    </row>
    <row r="282" customHeight="1" spans="1:3">
      <c r="A282" s="93">
        <v>2020799</v>
      </c>
      <c r="B282" s="96" t="s">
        <v>593</v>
      </c>
      <c r="C282" s="97">
        <v>0</v>
      </c>
    </row>
    <row r="283" customHeight="1" spans="1:3">
      <c r="A283" s="93">
        <v>20208</v>
      </c>
      <c r="B283" s="94" t="s">
        <v>594</v>
      </c>
      <c r="C283" s="95">
        <f>SUM(C284:C288)</f>
        <v>0</v>
      </c>
    </row>
    <row r="284" customHeight="1" spans="1:3">
      <c r="A284" s="93">
        <v>2020801</v>
      </c>
      <c r="B284" s="96" t="s">
        <v>429</v>
      </c>
      <c r="C284" s="97">
        <v>0</v>
      </c>
    </row>
    <row r="285" customHeight="1" spans="1:3">
      <c r="A285" s="93">
        <v>2020802</v>
      </c>
      <c r="B285" s="96" t="s">
        <v>430</v>
      </c>
      <c r="C285" s="97">
        <v>0</v>
      </c>
    </row>
    <row r="286" customHeight="1" spans="1:3">
      <c r="A286" s="93">
        <v>2020803</v>
      </c>
      <c r="B286" s="96" t="s">
        <v>431</v>
      </c>
      <c r="C286" s="97">
        <v>0</v>
      </c>
    </row>
    <row r="287" customHeight="1" spans="1:3">
      <c r="A287" s="93">
        <v>2020850</v>
      </c>
      <c r="B287" s="96" t="s">
        <v>438</v>
      </c>
      <c r="C287" s="97">
        <v>0</v>
      </c>
    </row>
    <row r="288" customHeight="1" spans="1:3">
      <c r="A288" s="93">
        <v>2020899</v>
      </c>
      <c r="B288" s="96" t="s">
        <v>595</v>
      </c>
      <c r="C288" s="97">
        <v>0</v>
      </c>
    </row>
    <row r="289" customHeight="1" spans="1:3">
      <c r="A289" s="93">
        <v>20299</v>
      </c>
      <c r="B289" s="94" t="s">
        <v>596</v>
      </c>
      <c r="C289" s="95">
        <f t="shared" ref="C289:C294" si="0">C290</f>
        <v>0</v>
      </c>
    </row>
    <row r="290" customHeight="1" spans="1:3">
      <c r="A290" s="93">
        <v>2029901</v>
      </c>
      <c r="B290" s="96" t="s">
        <v>597</v>
      </c>
      <c r="C290" s="97">
        <v>0</v>
      </c>
    </row>
    <row r="291" customHeight="1" spans="1:3">
      <c r="A291" s="93">
        <v>203</v>
      </c>
      <c r="B291" s="94" t="s">
        <v>598</v>
      </c>
      <c r="C291" s="95">
        <f>SUM(C292,C294,C296,C298,C308)</f>
        <v>0</v>
      </c>
    </row>
    <row r="292" customHeight="1" spans="1:3">
      <c r="A292" s="93">
        <v>20301</v>
      </c>
      <c r="B292" s="94" t="s">
        <v>599</v>
      </c>
      <c r="C292" s="95">
        <f t="shared" si="0"/>
        <v>0</v>
      </c>
    </row>
    <row r="293" customHeight="1" spans="1:3">
      <c r="A293" s="93">
        <v>2030101</v>
      </c>
      <c r="B293" s="96" t="s">
        <v>600</v>
      </c>
      <c r="C293" s="97">
        <v>0</v>
      </c>
    </row>
    <row r="294" customHeight="1" spans="1:3">
      <c r="A294" s="93">
        <v>20304</v>
      </c>
      <c r="B294" s="94" t="s">
        <v>601</v>
      </c>
      <c r="C294" s="95">
        <f t="shared" si="0"/>
        <v>0</v>
      </c>
    </row>
    <row r="295" customHeight="1" spans="1:3">
      <c r="A295" s="93">
        <v>2030401</v>
      </c>
      <c r="B295" s="96" t="s">
        <v>602</v>
      </c>
      <c r="C295" s="97">
        <v>0</v>
      </c>
    </row>
    <row r="296" customHeight="1" spans="1:3">
      <c r="A296" s="93">
        <v>20305</v>
      </c>
      <c r="B296" s="94" t="s">
        <v>603</v>
      </c>
      <c r="C296" s="95">
        <f>C297</f>
        <v>0</v>
      </c>
    </row>
    <row r="297" customHeight="1" spans="1:3">
      <c r="A297" s="93">
        <v>2030501</v>
      </c>
      <c r="B297" s="96" t="s">
        <v>604</v>
      </c>
      <c r="C297" s="97">
        <v>0</v>
      </c>
    </row>
    <row r="298" customHeight="1" spans="1:3">
      <c r="A298" s="93">
        <v>20306</v>
      </c>
      <c r="B298" s="94" t="s">
        <v>605</v>
      </c>
      <c r="C298" s="95">
        <f>SUM(C299:C307)</f>
        <v>0</v>
      </c>
    </row>
    <row r="299" customHeight="1" spans="1:3">
      <c r="A299" s="93">
        <v>2030601</v>
      </c>
      <c r="B299" s="96" t="s">
        <v>606</v>
      </c>
      <c r="C299" s="97">
        <v>0</v>
      </c>
    </row>
    <row r="300" customHeight="1" spans="1:3">
      <c r="A300" s="93">
        <v>2030602</v>
      </c>
      <c r="B300" s="96" t="s">
        <v>607</v>
      </c>
      <c r="C300" s="97">
        <v>0</v>
      </c>
    </row>
    <row r="301" customHeight="1" spans="1:3">
      <c r="A301" s="93">
        <v>2030603</v>
      </c>
      <c r="B301" s="96" t="s">
        <v>608</v>
      </c>
      <c r="C301" s="97">
        <v>0</v>
      </c>
    </row>
    <row r="302" customHeight="1" spans="1:3">
      <c r="A302" s="93">
        <v>2030604</v>
      </c>
      <c r="B302" s="96" t="s">
        <v>609</v>
      </c>
      <c r="C302" s="97">
        <v>0</v>
      </c>
    </row>
    <row r="303" customHeight="1" spans="1:3">
      <c r="A303" s="93">
        <v>2030605</v>
      </c>
      <c r="B303" s="96" t="s">
        <v>610</v>
      </c>
      <c r="C303" s="97">
        <v>0</v>
      </c>
    </row>
    <row r="304" customHeight="1" spans="1:3">
      <c r="A304" s="93">
        <v>2030606</v>
      </c>
      <c r="B304" s="96" t="s">
        <v>611</v>
      </c>
      <c r="C304" s="97">
        <v>0</v>
      </c>
    </row>
    <row r="305" customHeight="1" spans="1:3">
      <c r="A305" s="93">
        <v>2030607</v>
      </c>
      <c r="B305" s="96" t="s">
        <v>612</v>
      </c>
      <c r="C305" s="97">
        <v>0</v>
      </c>
    </row>
    <row r="306" customHeight="1" spans="1:3">
      <c r="A306" s="93">
        <v>2030608</v>
      </c>
      <c r="B306" s="96" t="s">
        <v>613</v>
      </c>
      <c r="C306" s="97">
        <v>0</v>
      </c>
    </row>
    <row r="307" customHeight="1" spans="1:3">
      <c r="A307" s="93">
        <v>2030699</v>
      </c>
      <c r="B307" s="96" t="s">
        <v>614</v>
      </c>
      <c r="C307" s="97">
        <v>0</v>
      </c>
    </row>
    <row r="308" customHeight="1" spans="1:3">
      <c r="A308" s="93">
        <v>20399</v>
      </c>
      <c r="B308" s="94" t="s">
        <v>615</v>
      </c>
      <c r="C308" s="95">
        <f>C309</f>
        <v>0</v>
      </c>
    </row>
    <row r="309" customHeight="1" spans="1:3">
      <c r="A309" s="93">
        <v>2039901</v>
      </c>
      <c r="B309" s="96" t="s">
        <v>616</v>
      </c>
      <c r="C309" s="97">
        <v>0</v>
      </c>
    </row>
    <row r="310" customHeight="1" spans="1:3">
      <c r="A310" s="93">
        <v>204</v>
      </c>
      <c r="B310" s="94" t="s">
        <v>617</v>
      </c>
      <c r="C310" s="95">
        <f>C311+C314+C323+C330+C338+C347+C363+C373+C383+C391+C397</f>
        <v>19963</v>
      </c>
    </row>
    <row r="311" customHeight="1" spans="1:3">
      <c r="A311" s="93">
        <v>20401</v>
      </c>
      <c r="B311" s="94" t="s">
        <v>618</v>
      </c>
      <c r="C311" s="95">
        <f>SUM(C312:C313)</f>
        <v>49</v>
      </c>
    </row>
    <row r="312" customHeight="1" spans="1:3">
      <c r="A312" s="93">
        <v>2040101</v>
      </c>
      <c r="B312" s="96" t="s">
        <v>619</v>
      </c>
      <c r="C312" s="97">
        <v>49</v>
      </c>
    </row>
    <row r="313" customHeight="1" spans="1:3">
      <c r="A313" s="93">
        <v>2040199</v>
      </c>
      <c r="B313" s="96" t="s">
        <v>620</v>
      </c>
      <c r="C313" s="97">
        <v>0</v>
      </c>
    </row>
    <row r="314" customHeight="1" spans="1:3">
      <c r="A314" s="93">
        <v>20402</v>
      </c>
      <c r="B314" s="94" t="s">
        <v>621</v>
      </c>
      <c r="C314" s="95">
        <f>SUM(C315:C322)</f>
        <v>11672</v>
      </c>
    </row>
    <row r="315" customHeight="1" spans="1:3">
      <c r="A315" s="93">
        <v>2040201</v>
      </c>
      <c r="B315" s="96" t="s">
        <v>429</v>
      </c>
      <c r="C315" s="97">
        <v>8998</v>
      </c>
    </row>
    <row r="316" customHeight="1" spans="1:3">
      <c r="A316" s="93">
        <v>2040202</v>
      </c>
      <c r="B316" s="96" t="s">
        <v>430</v>
      </c>
      <c r="C316" s="97">
        <v>470</v>
      </c>
    </row>
    <row r="317" customHeight="1" spans="1:3">
      <c r="A317" s="93">
        <v>2040203</v>
      </c>
      <c r="B317" s="96" t="s">
        <v>431</v>
      </c>
      <c r="C317" s="97">
        <v>0</v>
      </c>
    </row>
    <row r="318" customHeight="1" spans="1:3">
      <c r="A318" s="93">
        <v>2040219</v>
      </c>
      <c r="B318" s="96" t="s">
        <v>470</v>
      </c>
      <c r="C318" s="97">
        <v>168</v>
      </c>
    </row>
    <row r="319" customHeight="1" spans="1:3">
      <c r="A319" s="93">
        <v>2040220</v>
      </c>
      <c r="B319" s="96" t="s">
        <v>622</v>
      </c>
      <c r="C319" s="97">
        <v>580</v>
      </c>
    </row>
    <row r="320" customHeight="1" spans="1:3">
      <c r="A320" s="93">
        <v>2040221</v>
      </c>
      <c r="B320" s="96" t="s">
        <v>623</v>
      </c>
      <c r="C320" s="97">
        <v>0</v>
      </c>
    </row>
    <row r="321" customHeight="1" spans="1:3">
      <c r="A321" s="93">
        <v>2040250</v>
      </c>
      <c r="B321" s="96" t="s">
        <v>438</v>
      </c>
      <c r="C321" s="97">
        <v>0</v>
      </c>
    </row>
    <row r="322" customHeight="1" spans="1:3">
      <c r="A322" s="93">
        <v>2040299</v>
      </c>
      <c r="B322" s="96" t="s">
        <v>624</v>
      </c>
      <c r="C322" s="97">
        <v>1456</v>
      </c>
    </row>
    <row r="323" customHeight="1" spans="1:3">
      <c r="A323" s="93">
        <v>20403</v>
      </c>
      <c r="B323" s="94" t="s">
        <v>625</v>
      </c>
      <c r="C323" s="95">
        <f>SUM(C324:C329)</f>
        <v>0</v>
      </c>
    </row>
    <row r="324" customHeight="1" spans="1:3">
      <c r="A324" s="93">
        <v>2040301</v>
      </c>
      <c r="B324" s="96" t="s">
        <v>429</v>
      </c>
      <c r="C324" s="97">
        <v>0</v>
      </c>
    </row>
    <row r="325" customHeight="1" spans="1:3">
      <c r="A325" s="93">
        <v>2040302</v>
      </c>
      <c r="B325" s="96" t="s">
        <v>430</v>
      </c>
      <c r="C325" s="97">
        <v>0</v>
      </c>
    </row>
    <row r="326" customHeight="1" spans="1:3">
      <c r="A326" s="93">
        <v>2040303</v>
      </c>
      <c r="B326" s="96" t="s">
        <v>431</v>
      </c>
      <c r="C326" s="97">
        <v>0</v>
      </c>
    </row>
    <row r="327" customHeight="1" spans="1:3">
      <c r="A327" s="93">
        <v>2040304</v>
      </c>
      <c r="B327" s="96" t="s">
        <v>626</v>
      </c>
      <c r="C327" s="97">
        <v>0</v>
      </c>
    </row>
    <row r="328" customHeight="1" spans="1:3">
      <c r="A328" s="93">
        <v>2040350</v>
      </c>
      <c r="B328" s="96" t="s">
        <v>438</v>
      </c>
      <c r="C328" s="97">
        <v>0</v>
      </c>
    </row>
    <row r="329" customHeight="1" spans="1:3">
      <c r="A329" s="93">
        <v>2040399</v>
      </c>
      <c r="B329" s="96" t="s">
        <v>627</v>
      </c>
      <c r="C329" s="97">
        <v>0</v>
      </c>
    </row>
    <row r="330" customHeight="1" spans="1:3">
      <c r="A330" s="93">
        <v>20404</v>
      </c>
      <c r="B330" s="94" t="s">
        <v>628</v>
      </c>
      <c r="C330" s="95">
        <f>SUM(C331:C337)</f>
        <v>1359</v>
      </c>
    </row>
    <row r="331" customHeight="1" spans="1:3">
      <c r="A331" s="93">
        <v>2040401</v>
      </c>
      <c r="B331" s="96" t="s">
        <v>429</v>
      </c>
      <c r="C331" s="97">
        <v>1011</v>
      </c>
    </row>
    <row r="332" customHeight="1" spans="1:3">
      <c r="A332" s="93">
        <v>2040402</v>
      </c>
      <c r="B332" s="96" t="s">
        <v>430</v>
      </c>
      <c r="C332" s="97">
        <v>0</v>
      </c>
    </row>
    <row r="333" customHeight="1" spans="1:3">
      <c r="A333" s="93">
        <v>2040403</v>
      </c>
      <c r="B333" s="96" t="s">
        <v>431</v>
      </c>
      <c r="C333" s="97">
        <v>0</v>
      </c>
    </row>
    <row r="334" customHeight="1" spans="1:3">
      <c r="A334" s="93">
        <v>2040409</v>
      </c>
      <c r="B334" s="96" t="s">
        <v>629</v>
      </c>
      <c r="C334" s="97">
        <v>0</v>
      </c>
    </row>
    <row r="335" customHeight="1" spans="1:3">
      <c r="A335" s="93">
        <v>2040410</v>
      </c>
      <c r="B335" s="96" t="s">
        <v>630</v>
      </c>
      <c r="C335" s="97">
        <v>0</v>
      </c>
    </row>
    <row r="336" customHeight="1" spans="1:3">
      <c r="A336" s="93">
        <v>2040450</v>
      </c>
      <c r="B336" s="96" t="s">
        <v>438</v>
      </c>
      <c r="C336" s="97">
        <v>0</v>
      </c>
    </row>
    <row r="337" customHeight="1" spans="1:3">
      <c r="A337" s="93">
        <v>2040499</v>
      </c>
      <c r="B337" s="96" t="s">
        <v>631</v>
      </c>
      <c r="C337" s="97">
        <v>348</v>
      </c>
    </row>
    <row r="338" customHeight="1" spans="1:3">
      <c r="A338" s="93">
        <v>20405</v>
      </c>
      <c r="B338" s="94" t="s">
        <v>632</v>
      </c>
      <c r="C338" s="95">
        <f>SUM(C339:C346)</f>
        <v>2630</v>
      </c>
    </row>
    <row r="339" customHeight="1" spans="1:3">
      <c r="A339" s="93">
        <v>2040501</v>
      </c>
      <c r="B339" s="96" t="s">
        <v>429</v>
      </c>
      <c r="C339" s="97">
        <v>2392</v>
      </c>
    </row>
    <row r="340" customHeight="1" spans="1:3">
      <c r="A340" s="93">
        <v>2040502</v>
      </c>
      <c r="B340" s="96" t="s">
        <v>430</v>
      </c>
      <c r="C340" s="97">
        <v>0</v>
      </c>
    </row>
    <row r="341" customHeight="1" spans="1:3">
      <c r="A341" s="93">
        <v>2040503</v>
      </c>
      <c r="B341" s="96" t="s">
        <v>431</v>
      </c>
      <c r="C341" s="97">
        <v>0</v>
      </c>
    </row>
    <row r="342" customHeight="1" spans="1:3">
      <c r="A342" s="93">
        <v>2040504</v>
      </c>
      <c r="B342" s="96" t="s">
        <v>633</v>
      </c>
      <c r="C342" s="97">
        <v>2</v>
      </c>
    </row>
    <row r="343" customHeight="1" spans="1:3">
      <c r="A343" s="93">
        <v>2040505</v>
      </c>
      <c r="B343" s="96" t="s">
        <v>634</v>
      </c>
      <c r="C343" s="97">
        <v>0</v>
      </c>
    </row>
    <row r="344" customHeight="1" spans="1:3">
      <c r="A344" s="93">
        <v>2040506</v>
      </c>
      <c r="B344" s="96" t="s">
        <v>635</v>
      </c>
      <c r="C344" s="97">
        <v>200</v>
      </c>
    </row>
    <row r="345" customHeight="1" spans="1:3">
      <c r="A345" s="93">
        <v>2040550</v>
      </c>
      <c r="B345" s="96" t="s">
        <v>438</v>
      </c>
      <c r="C345" s="97">
        <v>0</v>
      </c>
    </row>
    <row r="346" customHeight="1" spans="1:3">
      <c r="A346" s="93">
        <v>2040599</v>
      </c>
      <c r="B346" s="96" t="s">
        <v>636</v>
      </c>
      <c r="C346" s="97">
        <v>36</v>
      </c>
    </row>
    <row r="347" customHeight="1" spans="1:3">
      <c r="A347" s="93">
        <v>20406</v>
      </c>
      <c r="B347" s="94" t="s">
        <v>637</v>
      </c>
      <c r="C347" s="95">
        <f>SUM(C348:C362)</f>
        <v>737</v>
      </c>
    </row>
    <row r="348" customHeight="1" spans="1:3">
      <c r="A348" s="93">
        <v>2040601</v>
      </c>
      <c r="B348" s="96" t="s">
        <v>429</v>
      </c>
      <c r="C348" s="97">
        <v>675</v>
      </c>
    </row>
    <row r="349" customHeight="1" spans="1:3">
      <c r="A349" s="93">
        <v>2040602</v>
      </c>
      <c r="B349" s="96" t="s">
        <v>430</v>
      </c>
      <c r="C349" s="97">
        <v>0</v>
      </c>
    </row>
    <row r="350" customHeight="1" spans="1:3">
      <c r="A350" s="93">
        <v>2040603</v>
      </c>
      <c r="B350" s="96" t="s">
        <v>431</v>
      </c>
      <c r="C350" s="97">
        <v>0</v>
      </c>
    </row>
    <row r="351" customHeight="1" spans="1:3">
      <c r="A351" s="93">
        <v>2040604</v>
      </c>
      <c r="B351" s="96" t="s">
        <v>638</v>
      </c>
      <c r="C351" s="97">
        <v>4</v>
      </c>
    </row>
    <row r="352" customHeight="1" spans="1:3">
      <c r="A352" s="93">
        <v>2040605</v>
      </c>
      <c r="B352" s="96" t="s">
        <v>639</v>
      </c>
      <c r="C352" s="97">
        <v>0</v>
      </c>
    </row>
    <row r="353" customHeight="1" spans="1:3">
      <c r="A353" s="93">
        <v>2040606</v>
      </c>
      <c r="B353" s="96" t="s">
        <v>640</v>
      </c>
      <c r="C353" s="97">
        <v>0</v>
      </c>
    </row>
    <row r="354" customHeight="1" spans="1:3">
      <c r="A354" s="93">
        <v>2040607</v>
      </c>
      <c r="B354" s="96" t="s">
        <v>641</v>
      </c>
      <c r="C354" s="97">
        <v>14</v>
      </c>
    </row>
    <row r="355" customHeight="1" spans="1:3">
      <c r="A355" s="93">
        <v>2040608</v>
      </c>
      <c r="B355" s="96" t="s">
        <v>642</v>
      </c>
      <c r="C355" s="97">
        <v>0</v>
      </c>
    </row>
    <row r="356" customHeight="1" spans="1:3">
      <c r="A356" s="93">
        <v>2040609</v>
      </c>
      <c r="B356" s="96" t="s">
        <v>643</v>
      </c>
      <c r="C356" s="97">
        <v>0</v>
      </c>
    </row>
    <row r="357" customHeight="1" spans="1:3">
      <c r="A357" s="93">
        <v>2040610</v>
      </c>
      <c r="B357" s="96" t="s">
        <v>644</v>
      </c>
      <c r="C357" s="97">
        <v>43</v>
      </c>
    </row>
    <row r="358" customHeight="1" spans="1:3">
      <c r="A358" s="93">
        <v>2040611</v>
      </c>
      <c r="B358" s="96" t="s">
        <v>645</v>
      </c>
      <c r="C358" s="97">
        <v>0</v>
      </c>
    </row>
    <row r="359" customHeight="1" spans="1:3">
      <c r="A359" s="93">
        <v>2040612</v>
      </c>
      <c r="B359" s="96" t="s">
        <v>646</v>
      </c>
      <c r="C359" s="97">
        <v>0</v>
      </c>
    </row>
    <row r="360" customHeight="1" spans="1:3">
      <c r="A360" s="93">
        <v>2040613</v>
      </c>
      <c r="B360" s="96" t="s">
        <v>470</v>
      </c>
      <c r="C360" s="97">
        <v>0</v>
      </c>
    </row>
    <row r="361" customHeight="1" spans="1:3">
      <c r="A361" s="93">
        <v>2040650</v>
      </c>
      <c r="B361" s="96" t="s">
        <v>438</v>
      </c>
      <c r="C361" s="97">
        <v>0</v>
      </c>
    </row>
    <row r="362" customHeight="1" spans="1:3">
      <c r="A362" s="93">
        <v>2040699</v>
      </c>
      <c r="B362" s="96" t="s">
        <v>647</v>
      </c>
      <c r="C362" s="97">
        <v>1</v>
      </c>
    </row>
    <row r="363" customHeight="1" spans="1:3">
      <c r="A363" s="93">
        <v>20407</v>
      </c>
      <c r="B363" s="94" t="s">
        <v>648</v>
      </c>
      <c r="C363" s="95">
        <f>SUM(C364:C372)</f>
        <v>0</v>
      </c>
    </row>
    <row r="364" customHeight="1" spans="1:3">
      <c r="A364" s="93">
        <v>2040701</v>
      </c>
      <c r="B364" s="96" t="s">
        <v>429</v>
      </c>
      <c r="C364" s="97">
        <v>0</v>
      </c>
    </row>
    <row r="365" customHeight="1" spans="1:3">
      <c r="A365" s="93">
        <v>2040702</v>
      </c>
      <c r="B365" s="96" t="s">
        <v>430</v>
      </c>
      <c r="C365" s="97">
        <v>0</v>
      </c>
    </row>
    <row r="366" customHeight="1" spans="1:3">
      <c r="A366" s="93">
        <v>2040703</v>
      </c>
      <c r="B366" s="96" t="s">
        <v>431</v>
      </c>
      <c r="C366" s="97">
        <v>0</v>
      </c>
    </row>
    <row r="367" customHeight="1" spans="1:3">
      <c r="A367" s="93">
        <v>2040704</v>
      </c>
      <c r="B367" s="96" t="s">
        <v>649</v>
      </c>
      <c r="C367" s="97">
        <v>0</v>
      </c>
    </row>
    <row r="368" customHeight="1" spans="1:3">
      <c r="A368" s="93">
        <v>2040705</v>
      </c>
      <c r="B368" s="96" t="s">
        <v>650</v>
      </c>
      <c r="C368" s="97">
        <v>0</v>
      </c>
    </row>
    <row r="369" customHeight="1" spans="1:3">
      <c r="A369" s="93">
        <v>2040706</v>
      </c>
      <c r="B369" s="96" t="s">
        <v>651</v>
      </c>
      <c r="C369" s="97">
        <v>0</v>
      </c>
    </row>
    <row r="370" customHeight="1" spans="1:3">
      <c r="A370" s="93">
        <v>2040707</v>
      </c>
      <c r="B370" s="96" t="s">
        <v>470</v>
      </c>
      <c r="C370" s="97">
        <v>0</v>
      </c>
    </row>
    <row r="371" customHeight="1" spans="1:3">
      <c r="A371" s="93">
        <v>2040750</v>
      </c>
      <c r="B371" s="96" t="s">
        <v>438</v>
      </c>
      <c r="C371" s="97">
        <v>0</v>
      </c>
    </row>
    <row r="372" customHeight="1" spans="1:3">
      <c r="A372" s="93">
        <v>2040799</v>
      </c>
      <c r="B372" s="96" t="s">
        <v>652</v>
      </c>
      <c r="C372" s="97">
        <v>0</v>
      </c>
    </row>
    <row r="373" customHeight="1" spans="1:3">
      <c r="A373" s="93">
        <v>20408</v>
      </c>
      <c r="B373" s="94" t="s">
        <v>653</v>
      </c>
      <c r="C373" s="95">
        <f>SUM(C374:C382)</f>
        <v>0</v>
      </c>
    </row>
    <row r="374" customHeight="1" spans="1:3">
      <c r="A374" s="93">
        <v>2040801</v>
      </c>
      <c r="B374" s="96" t="s">
        <v>429</v>
      </c>
      <c r="C374" s="97">
        <v>0</v>
      </c>
    </row>
    <row r="375" customHeight="1" spans="1:3">
      <c r="A375" s="93">
        <v>2040802</v>
      </c>
      <c r="B375" s="96" t="s">
        <v>430</v>
      </c>
      <c r="C375" s="97">
        <v>0</v>
      </c>
    </row>
    <row r="376" customHeight="1" spans="1:3">
      <c r="A376" s="93">
        <v>2040803</v>
      </c>
      <c r="B376" s="96" t="s">
        <v>431</v>
      </c>
      <c r="C376" s="97">
        <v>0</v>
      </c>
    </row>
    <row r="377" customHeight="1" spans="1:3">
      <c r="A377" s="93">
        <v>2040804</v>
      </c>
      <c r="B377" s="96" t="s">
        <v>654</v>
      </c>
      <c r="C377" s="97">
        <v>0</v>
      </c>
    </row>
    <row r="378" customHeight="1" spans="1:3">
      <c r="A378" s="93">
        <v>2040805</v>
      </c>
      <c r="B378" s="96" t="s">
        <v>655</v>
      </c>
      <c r="C378" s="97">
        <v>0</v>
      </c>
    </row>
    <row r="379" customHeight="1" spans="1:3">
      <c r="A379" s="93">
        <v>2040806</v>
      </c>
      <c r="B379" s="96" t="s">
        <v>656</v>
      </c>
      <c r="C379" s="97">
        <v>0</v>
      </c>
    </row>
    <row r="380" customHeight="1" spans="1:3">
      <c r="A380" s="93">
        <v>2040807</v>
      </c>
      <c r="B380" s="96" t="s">
        <v>470</v>
      </c>
      <c r="C380" s="97">
        <v>0</v>
      </c>
    </row>
    <row r="381" customHeight="1" spans="1:3">
      <c r="A381" s="93">
        <v>2040850</v>
      </c>
      <c r="B381" s="96" t="s">
        <v>438</v>
      </c>
      <c r="C381" s="97">
        <v>0</v>
      </c>
    </row>
    <row r="382" customHeight="1" spans="1:3">
      <c r="A382" s="93">
        <v>2040899</v>
      </c>
      <c r="B382" s="96" t="s">
        <v>657</v>
      </c>
      <c r="C382" s="97">
        <v>0</v>
      </c>
    </row>
    <row r="383" customHeight="1" spans="1:3">
      <c r="A383" s="93">
        <v>20409</v>
      </c>
      <c r="B383" s="94" t="s">
        <v>658</v>
      </c>
      <c r="C383" s="95">
        <f>SUM(C384:C390)</f>
        <v>0</v>
      </c>
    </row>
    <row r="384" customHeight="1" spans="1:3">
      <c r="A384" s="93">
        <v>2040901</v>
      </c>
      <c r="B384" s="96" t="s">
        <v>429</v>
      </c>
      <c r="C384" s="97">
        <v>0</v>
      </c>
    </row>
    <row r="385" customHeight="1" spans="1:3">
      <c r="A385" s="93">
        <v>2040902</v>
      </c>
      <c r="B385" s="96" t="s">
        <v>430</v>
      </c>
      <c r="C385" s="97">
        <v>0</v>
      </c>
    </row>
    <row r="386" customHeight="1" spans="1:3">
      <c r="A386" s="93">
        <v>2040903</v>
      </c>
      <c r="B386" s="96" t="s">
        <v>431</v>
      </c>
      <c r="C386" s="97">
        <v>0</v>
      </c>
    </row>
    <row r="387" customHeight="1" spans="1:3">
      <c r="A387" s="93">
        <v>2040904</v>
      </c>
      <c r="B387" s="96" t="s">
        <v>659</v>
      </c>
      <c r="C387" s="97">
        <v>0</v>
      </c>
    </row>
    <row r="388" customHeight="1" spans="1:3">
      <c r="A388" s="93">
        <v>2040905</v>
      </c>
      <c r="B388" s="96" t="s">
        <v>660</v>
      </c>
      <c r="C388" s="97">
        <v>0</v>
      </c>
    </row>
    <row r="389" customHeight="1" spans="1:3">
      <c r="A389" s="93">
        <v>2040950</v>
      </c>
      <c r="B389" s="96" t="s">
        <v>438</v>
      </c>
      <c r="C389" s="97">
        <v>0</v>
      </c>
    </row>
    <row r="390" customHeight="1" spans="1:3">
      <c r="A390" s="93">
        <v>2040999</v>
      </c>
      <c r="B390" s="96" t="s">
        <v>661</v>
      </c>
      <c r="C390" s="97">
        <v>0</v>
      </c>
    </row>
    <row r="391" customHeight="1" spans="1:3">
      <c r="A391" s="93">
        <v>20410</v>
      </c>
      <c r="B391" s="94" t="s">
        <v>662</v>
      </c>
      <c r="C391" s="95">
        <f>SUM(C392:C396)</f>
        <v>0</v>
      </c>
    </row>
    <row r="392" customHeight="1" spans="1:3">
      <c r="A392" s="93">
        <v>2041001</v>
      </c>
      <c r="B392" s="96" t="s">
        <v>429</v>
      </c>
      <c r="C392" s="97">
        <v>0</v>
      </c>
    </row>
    <row r="393" customHeight="1" spans="1:3">
      <c r="A393" s="93">
        <v>2041002</v>
      </c>
      <c r="B393" s="96" t="s">
        <v>430</v>
      </c>
      <c r="C393" s="97">
        <v>0</v>
      </c>
    </row>
    <row r="394" customHeight="1" spans="1:3">
      <c r="A394" s="93">
        <v>2041006</v>
      </c>
      <c r="B394" s="96" t="s">
        <v>470</v>
      </c>
      <c r="C394" s="97">
        <v>0</v>
      </c>
    </row>
    <row r="395" customHeight="1" spans="1:3">
      <c r="A395" s="93">
        <v>2041007</v>
      </c>
      <c r="B395" s="96" t="s">
        <v>663</v>
      </c>
      <c r="C395" s="97">
        <v>0</v>
      </c>
    </row>
    <row r="396" customHeight="1" spans="1:3">
      <c r="A396" s="93">
        <v>2041099</v>
      </c>
      <c r="B396" s="96" t="s">
        <v>664</v>
      </c>
      <c r="C396" s="97">
        <v>0</v>
      </c>
    </row>
    <row r="397" customHeight="1" spans="1:3">
      <c r="A397" s="93">
        <v>20499</v>
      </c>
      <c r="B397" s="94" t="s">
        <v>665</v>
      </c>
      <c r="C397" s="95">
        <f>C398</f>
        <v>3516</v>
      </c>
    </row>
    <row r="398" customHeight="1" spans="1:3">
      <c r="A398" s="93">
        <v>2049901</v>
      </c>
      <c r="B398" s="96" t="s">
        <v>666</v>
      </c>
      <c r="C398" s="97">
        <v>3516</v>
      </c>
    </row>
    <row r="399" customHeight="1" spans="1:3">
      <c r="A399" s="93">
        <v>205</v>
      </c>
      <c r="B399" s="94" t="s">
        <v>667</v>
      </c>
      <c r="C399" s="95">
        <f>C400+C405+C414+C421+C427+C431+C435+C439+C445+C452</f>
        <v>87274</v>
      </c>
    </row>
    <row r="400" customHeight="1" spans="1:3">
      <c r="A400" s="93">
        <v>20501</v>
      </c>
      <c r="B400" s="94" t="s">
        <v>668</v>
      </c>
      <c r="C400" s="95">
        <f>SUM(C401:C404)</f>
        <v>914</v>
      </c>
    </row>
    <row r="401" customHeight="1" spans="1:3">
      <c r="A401" s="93">
        <v>2050101</v>
      </c>
      <c r="B401" s="96" t="s">
        <v>429</v>
      </c>
      <c r="C401" s="97">
        <v>838</v>
      </c>
    </row>
    <row r="402" customHeight="1" spans="1:3">
      <c r="A402" s="93">
        <v>2050102</v>
      </c>
      <c r="B402" s="96" t="s">
        <v>430</v>
      </c>
      <c r="C402" s="97">
        <v>11</v>
      </c>
    </row>
    <row r="403" customHeight="1" spans="1:3">
      <c r="A403" s="93">
        <v>2050103</v>
      </c>
      <c r="B403" s="96" t="s">
        <v>431</v>
      </c>
      <c r="C403" s="97">
        <v>0</v>
      </c>
    </row>
    <row r="404" customHeight="1" spans="1:3">
      <c r="A404" s="93">
        <v>2050199</v>
      </c>
      <c r="B404" s="96" t="s">
        <v>669</v>
      </c>
      <c r="C404" s="97">
        <v>65</v>
      </c>
    </row>
    <row r="405" customHeight="1" spans="1:3">
      <c r="A405" s="93">
        <v>20502</v>
      </c>
      <c r="B405" s="94" t="s">
        <v>670</v>
      </c>
      <c r="C405" s="95">
        <f>SUM(C406:C413)</f>
        <v>77481</v>
      </c>
    </row>
    <row r="406" customHeight="1" spans="1:3">
      <c r="A406" s="93">
        <v>2050201</v>
      </c>
      <c r="B406" s="96" t="s">
        <v>671</v>
      </c>
      <c r="C406" s="97">
        <v>1728</v>
      </c>
    </row>
    <row r="407" customHeight="1" spans="1:3">
      <c r="A407" s="93">
        <v>2050202</v>
      </c>
      <c r="B407" s="96" t="s">
        <v>672</v>
      </c>
      <c r="C407" s="97">
        <v>24051</v>
      </c>
    </row>
    <row r="408" customHeight="1" spans="1:3">
      <c r="A408" s="93">
        <v>2050203</v>
      </c>
      <c r="B408" s="96" t="s">
        <v>673</v>
      </c>
      <c r="C408" s="97">
        <v>35143</v>
      </c>
    </row>
    <row r="409" customHeight="1" spans="1:3">
      <c r="A409" s="93">
        <v>2050204</v>
      </c>
      <c r="B409" s="96" t="s">
        <v>674</v>
      </c>
      <c r="C409" s="97">
        <v>14348</v>
      </c>
    </row>
    <row r="410" customHeight="1" spans="1:3">
      <c r="A410" s="93">
        <v>2050205</v>
      </c>
      <c r="B410" s="96" t="s">
        <v>675</v>
      </c>
      <c r="C410" s="97">
        <v>1</v>
      </c>
    </row>
    <row r="411" customHeight="1" spans="1:3">
      <c r="A411" s="93">
        <v>2050206</v>
      </c>
      <c r="B411" s="96" t="s">
        <v>676</v>
      </c>
      <c r="C411" s="97">
        <v>0</v>
      </c>
    </row>
    <row r="412" customHeight="1" spans="1:3">
      <c r="A412" s="93">
        <v>2050207</v>
      </c>
      <c r="B412" s="96" t="s">
        <v>677</v>
      </c>
      <c r="C412" s="97">
        <v>0</v>
      </c>
    </row>
    <row r="413" customHeight="1" spans="1:3">
      <c r="A413" s="93">
        <v>2050299</v>
      </c>
      <c r="B413" s="96" t="s">
        <v>678</v>
      </c>
      <c r="C413" s="97">
        <v>2210</v>
      </c>
    </row>
    <row r="414" customHeight="1" spans="1:3">
      <c r="A414" s="93">
        <v>20503</v>
      </c>
      <c r="B414" s="94" t="s">
        <v>679</v>
      </c>
      <c r="C414" s="95">
        <f>SUM(C415:C420)</f>
        <v>1458</v>
      </c>
    </row>
    <row r="415" customHeight="1" spans="1:3">
      <c r="A415" s="93">
        <v>2050301</v>
      </c>
      <c r="B415" s="96" t="s">
        <v>680</v>
      </c>
      <c r="C415" s="97">
        <v>25</v>
      </c>
    </row>
    <row r="416" customHeight="1" spans="1:3">
      <c r="A416" s="93">
        <v>2050302</v>
      </c>
      <c r="B416" s="96" t="s">
        <v>681</v>
      </c>
      <c r="C416" s="97">
        <v>519</v>
      </c>
    </row>
    <row r="417" customHeight="1" spans="1:3">
      <c r="A417" s="93">
        <v>2050303</v>
      </c>
      <c r="B417" s="96" t="s">
        <v>682</v>
      </c>
      <c r="C417" s="97">
        <v>0</v>
      </c>
    </row>
    <row r="418" customHeight="1" spans="1:3">
      <c r="A418" s="93">
        <v>2050304</v>
      </c>
      <c r="B418" s="96" t="s">
        <v>683</v>
      </c>
      <c r="C418" s="97">
        <v>914</v>
      </c>
    </row>
    <row r="419" customHeight="1" spans="1:3">
      <c r="A419" s="74">
        <v>2050305</v>
      </c>
      <c r="B419" s="96" t="s">
        <v>684</v>
      </c>
      <c r="C419" s="97">
        <v>0</v>
      </c>
    </row>
    <row r="420" customHeight="1" spans="1:3">
      <c r="A420" s="74">
        <v>2050399</v>
      </c>
      <c r="B420" s="96" t="s">
        <v>685</v>
      </c>
      <c r="C420" s="97">
        <v>0</v>
      </c>
    </row>
    <row r="421" customHeight="1" spans="1:3">
      <c r="A421" s="74">
        <v>20504</v>
      </c>
      <c r="B421" s="94" t="s">
        <v>686</v>
      </c>
      <c r="C421" s="95">
        <f>SUM(C422:C426)</f>
        <v>0</v>
      </c>
    </row>
    <row r="422" customHeight="1" spans="1:3">
      <c r="A422" s="74">
        <v>2050401</v>
      </c>
      <c r="B422" s="96" t="s">
        <v>687</v>
      </c>
      <c r="C422" s="97">
        <v>0</v>
      </c>
    </row>
    <row r="423" customHeight="1" spans="1:3">
      <c r="A423" s="74">
        <v>2050402</v>
      </c>
      <c r="B423" s="96" t="s">
        <v>688</v>
      </c>
      <c r="C423" s="97">
        <v>0</v>
      </c>
    </row>
    <row r="424" customHeight="1" spans="1:3">
      <c r="A424" s="74">
        <v>2050403</v>
      </c>
      <c r="B424" s="96" t="s">
        <v>689</v>
      </c>
      <c r="C424" s="97">
        <v>0</v>
      </c>
    </row>
    <row r="425" customHeight="1" spans="1:3">
      <c r="A425" s="74">
        <v>2050404</v>
      </c>
      <c r="B425" s="96" t="s">
        <v>690</v>
      </c>
      <c r="C425" s="97">
        <v>0</v>
      </c>
    </row>
    <row r="426" customHeight="1" spans="1:3">
      <c r="A426" s="93">
        <v>2050499</v>
      </c>
      <c r="B426" s="96" t="s">
        <v>691</v>
      </c>
      <c r="C426" s="97">
        <v>0</v>
      </c>
    </row>
    <row r="427" customHeight="1" spans="1:3">
      <c r="A427" s="93">
        <v>20505</v>
      </c>
      <c r="B427" s="94" t="s">
        <v>692</v>
      </c>
      <c r="C427" s="95">
        <f>SUM(C428:C430)</f>
        <v>0</v>
      </c>
    </row>
    <row r="428" customHeight="1" spans="1:3">
      <c r="A428" s="93">
        <v>2050501</v>
      </c>
      <c r="B428" s="96" t="s">
        <v>693</v>
      </c>
      <c r="C428" s="97">
        <v>0</v>
      </c>
    </row>
    <row r="429" customHeight="1" spans="1:3">
      <c r="A429" s="93">
        <v>2050502</v>
      </c>
      <c r="B429" s="96" t="s">
        <v>694</v>
      </c>
      <c r="C429" s="97">
        <v>0</v>
      </c>
    </row>
    <row r="430" customHeight="1" spans="1:3">
      <c r="A430" s="93">
        <v>2050599</v>
      </c>
      <c r="B430" s="96" t="s">
        <v>695</v>
      </c>
      <c r="C430" s="97">
        <v>0</v>
      </c>
    </row>
    <row r="431" customHeight="1" spans="1:3">
      <c r="A431" s="93">
        <v>20506</v>
      </c>
      <c r="B431" s="94" t="s">
        <v>696</v>
      </c>
      <c r="C431" s="95">
        <f>SUM(C432:C434)</f>
        <v>0</v>
      </c>
    </row>
    <row r="432" customHeight="1" spans="1:3">
      <c r="A432" s="93">
        <v>2050601</v>
      </c>
      <c r="B432" s="96" t="s">
        <v>697</v>
      </c>
      <c r="C432" s="97">
        <v>0</v>
      </c>
    </row>
    <row r="433" customHeight="1" spans="1:3">
      <c r="A433" s="93">
        <v>2050602</v>
      </c>
      <c r="B433" s="96" t="s">
        <v>698</v>
      </c>
      <c r="C433" s="97">
        <v>0</v>
      </c>
    </row>
    <row r="434" customHeight="1" spans="1:3">
      <c r="A434" s="93">
        <v>2050699</v>
      </c>
      <c r="B434" s="96" t="s">
        <v>699</v>
      </c>
      <c r="C434" s="97">
        <v>0</v>
      </c>
    </row>
    <row r="435" customHeight="1" spans="1:3">
      <c r="A435" s="93">
        <v>20507</v>
      </c>
      <c r="B435" s="94" t="s">
        <v>700</v>
      </c>
      <c r="C435" s="95">
        <f>SUM(C436:C438)</f>
        <v>355</v>
      </c>
    </row>
    <row r="436" customHeight="1" spans="1:3">
      <c r="A436" s="93">
        <v>2050701</v>
      </c>
      <c r="B436" s="96" t="s">
        <v>701</v>
      </c>
      <c r="C436" s="97">
        <v>355</v>
      </c>
    </row>
    <row r="437" customHeight="1" spans="1:3">
      <c r="A437" s="93">
        <v>2050702</v>
      </c>
      <c r="B437" s="96" t="s">
        <v>702</v>
      </c>
      <c r="C437" s="97">
        <v>0</v>
      </c>
    </row>
    <row r="438" customHeight="1" spans="1:3">
      <c r="A438" s="93">
        <v>2050799</v>
      </c>
      <c r="B438" s="96" t="s">
        <v>703</v>
      </c>
      <c r="C438" s="97">
        <v>0</v>
      </c>
    </row>
    <row r="439" customHeight="1" spans="1:3">
      <c r="A439" s="93">
        <v>20508</v>
      </c>
      <c r="B439" s="94" t="s">
        <v>704</v>
      </c>
      <c r="C439" s="95">
        <f>SUM(C440:C444)</f>
        <v>143</v>
      </c>
    </row>
    <row r="440" customHeight="1" spans="1:3">
      <c r="A440" s="93">
        <v>2050801</v>
      </c>
      <c r="B440" s="96" t="s">
        <v>705</v>
      </c>
      <c r="C440" s="97">
        <v>0</v>
      </c>
    </row>
    <row r="441" customHeight="1" spans="1:3">
      <c r="A441" s="93">
        <v>2050802</v>
      </c>
      <c r="B441" s="96" t="s">
        <v>706</v>
      </c>
      <c r="C441" s="97">
        <v>143</v>
      </c>
    </row>
    <row r="442" customHeight="1" spans="1:3">
      <c r="A442" s="93">
        <v>2050803</v>
      </c>
      <c r="B442" s="96" t="s">
        <v>707</v>
      </c>
      <c r="C442" s="97">
        <v>0</v>
      </c>
    </row>
    <row r="443" customHeight="1" spans="1:3">
      <c r="A443" s="93">
        <v>2050804</v>
      </c>
      <c r="B443" s="96" t="s">
        <v>708</v>
      </c>
      <c r="C443" s="97">
        <v>0</v>
      </c>
    </row>
    <row r="444" customHeight="1" spans="1:3">
      <c r="A444" s="93">
        <v>2050899</v>
      </c>
      <c r="B444" s="96" t="s">
        <v>709</v>
      </c>
      <c r="C444" s="97">
        <v>0</v>
      </c>
    </row>
    <row r="445" customHeight="1" spans="1:3">
      <c r="A445" s="93">
        <v>20509</v>
      </c>
      <c r="B445" s="94" t="s">
        <v>710</v>
      </c>
      <c r="C445" s="95">
        <f>SUM(C446:C451)</f>
        <v>3343</v>
      </c>
    </row>
    <row r="446" customHeight="1" spans="1:3">
      <c r="A446" s="93">
        <v>2050901</v>
      </c>
      <c r="B446" s="96" t="s">
        <v>711</v>
      </c>
      <c r="C446" s="97">
        <v>438</v>
      </c>
    </row>
    <row r="447" customHeight="1" spans="1:3">
      <c r="A447" s="93">
        <v>2050902</v>
      </c>
      <c r="B447" s="96" t="s">
        <v>712</v>
      </c>
      <c r="C447" s="97">
        <v>0</v>
      </c>
    </row>
    <row r="448" customHeight="1" spans="1:3">
      <c r="A448" s="93">
        <v>2050903</v>
      </c>
      <c r="B448" s="96" t="s">
        <v>713</v>
      </c>
      <c r="C448" s="97">
        <v>0</v>
      </c>
    </row>
    <row r="449" customHeight="1" spans="1:3">
      <c r="A449" s="93">
        <v>2050904</v>
      </c>
      <c r="B449" s="96" t="s">
        <v>714</v>
      </c>
      <c r="C449" s="97">
        <v>2385</v>
      </c>
    </row>
    <row r="450" customHeight="1" spans="1:3">
      <c r="A450" s="93">
        <v>2050905</v>
      </c>
      <c r="B450" s="96" t="s">
        <v>715</v>
      </c>
      <c r="C450" s="97">
        <v>0</v>
      </c>
    </row>
    <row r="451" customHeight="1" spans="1:3">
      <c r="A451" s="93">
        <v>2050999</v>
      </c>
      <c r="B451" s="96" t="s">
        <v>716</v>
      </c>
      <c r="C451" s="97">
        <v>520</v>
      </c>
    </row>
    <row r="452" customHeight="1" spans="1:3">
      <c r="A452" s="93">
        <v>20599</v>
      </c>
      <c r="B452" s="94" t="s">
        <v>717</v>
      </c>
      <c r="C452" s="95">
        <f>C453</f>
        <v>3580</v>
      </c>
    </row>
    <row r="453" customHeight="1" spans="1:3">
      <c r="A453" s="93">
        <v>2059999</v>
      </c>
      <c r="B453" s="96" t="s">
        <v>718</v>
      </c>
      <c r="C453" s="97">
        <v>3580</v>
      </c>
    </row>
    <row r="454" customHeight="1" spans="1:3">
      <c r="A454" s="93">
        <v>206</v>
      </c>
      <c r="B454" s="94" t="s">
        <v>719</v>
      </c>
      <c r="C454" s="95">
        <f>SUM(C455,C460,C469,C475,C481,C486,C491,C498,C502,C505)</f>
        <v>1133</v>
      </c>
    </row>
    <row r="455" customHeight="1" spans="1:3">
      <c r="A455" s="93">
        <v>20601</v>
      </c>
      <c r="B455" s="94" t="s">
        <v>720</v>
      </c>
      <c r="C455" s="95">
        <f>SUM(C456:C459)</f>
        <v>190</v>
      </c>
    </row>
    <row r="456" customHeight="1" spans="1:3">
      <c r="A456" s="74">
        <v>2060101</v>
      </c>
      <c r="B456" s="96" t="s">
        <v>429</v>
      </c>
      <c r="C456" s="97">
        <v>190</v>
      </c>
    </row>
    <row r="457" customHeight="1" spans="1:3">
      <c r="A457" s="74">
        <v>2060102</v>
      </c>
      <c r="B457" s="96" t="s">
        <v>430</v>
      </c>
      <c r="C457" s="97">
        <v>0</v>
      </c>
    </row>
    <row r="458" customHeight="1" spans="1:3">
      <c r="A458" s="74">
        <v>2060103</v>
      </c>
      <c r="B458" s="96" t="s">
        <v>431</v>
      </c>
      <c r="C458" s="97">
        <v>0</v>
      </c>
    </row>
    <row r="459" customHeight="1" spans="1:3">
      <c r="A459" s="74">
        <v>2060199</v>
      </c>
      <c r="B459" s="96" t="s">
        <v>721</v>
      </c>
      <c r="C459" s="97">
        <v>0</v>
      </c>
    </row>
    <row r="460" customHeight="1" spans="1:3">
      <c r="A460" s="74">
        <v>20602</v>
      </c>
      <c r="B460" s="94" t="s">
        <v>722</v>
      </c>
      <c r="C460" s="95">
        <f>SUM(C461:C468)</f>
        <v>0</v>
      </c>
    </row>
    <row r="461" customHeight="1" spans="1:3">
      <c r="A461" s="74">
        <v>2060201</v>
      </c>
      <c r="B461" s="96" t="s">
        <v>723</v>
      </c>
      <c r="C461" s="97">
        <v>0</v>
      </c>
    </row>
    <row r="462" customHeight="1" spans="1:3">
      <c r="A462" s="74">
        <v>2060202</v>
      </c>
      <c r="B462" s="96" t="s">
        <v>724</v>
      </c>
      <c r="C462" s="97">
        <v>0</v>
      </c>
    </row>
    <row r="463" customHeight="1" spans="1:3">
      <c r="A463" s="74">
        <v>2060203</v>
      </c>
      <c r="B463" s="96" t="s">
        <v>725</v>
      </c>
      <c r="C463" s="97">
        <v>0</v>
      </c>
    </row>
    <row r="464" customHeight="1" spans="1:3">
      <c r="A464" s="74">
        <v>2060204</v>
      </c>
      <c r="B464" s="96" t="s">
        <v>726</v>
      </c>
      <c r="C464" s="97">
        <v>0</v>
      </c>
    </row>
    <row r="465" customHeight="1" spans="1:3">
      <c r="A465" s="74">
        <v>2060205</v>
      </c>
      <c r="B465" s="96" t="s">
        <v>727</v>
      </c>
      <c r="C465" s="97">
        <v>0</v>
      </c>
    </row>
    <row r="466" customHeight="1" spans="1:3">
      <c r="A466" s="74">
        <v>2060206</v>
      </c>
      <c r="B466" s="96" t="s">
        <v>728</v>
      </c>
      <c r="C466" s="97">
        <v>0</v>
      </c>
    </row>
    <row r="467" customHeight="1" spans="1:3">
      <c r="A467" s="74">
        <v>2060207</v>
      </c>
      <c r="B467" s="96" t="s">
        <v>729</v>
      </c>
      <c r="C467" s="97">
        <v>0</v>
      </c>
    </row>
    <row r="468" customHeight="1" spans="1:3">
      <c r="A468" s="74">
        <v>2060299</v>
      </c>
      <c r="B468" s="96" t="s">
        <v>730</v>
      </c>
      <c r="C468" s="97">
        <v>0</v>
      </c>
    </row>
    <row r="469" customHeight="1" spans="1:3">
      <c r="A469" s="74">
        <v>20603</v>
      </c>
      <c r="B469" s="94" t="s">
        <v>731</v>
      </c>
      <c r="C469" s="95">
        <f>SUM(C470:C474)</f>
        <v>681</v>
      </c>
    </row>
    <row r="470" customHeight="1" spans="1:3">
      <c r="A470" s="74">
        <v>2060301</v>
      </c>
      <c r="B470" s="96" t="s">
        <v>723</v>
      </c>
      <c r="C470" s="97">
        <v>0</v>
      </c>
    </row>
    <row r="471" customHeight="1" spans="1:3">
      <c r="A471" s="74">
        <v>2060302</v>
      </c>
      <c r="B471" s="96" t="s">
        <v>732</v>
      </c>
      <c r="C471" s="97">
        <v>0</v>
      </c>
    </row>
    <row r="472" customHeight="1" spans="1:3">
      <c r="A472" s="74">
        <v>2060303</v>
      </c>
      <c r="B472" s="96" t="s">
        <v>733</v>
      </c>
      <c r="C472" s="97">
        <v>0</v>
      </c>
    </row>
    <row r="473" customHeight="1" spans="1:3">
      <c r="A473" s="74">
        <v>2060304</v>
      </c>
      <c r="B473" s="96" t="s">
        <v>734</v>
      </c>
      <c r="C473" s="97">
        <v>0</v>
      </c>
    </row>
    <row r="474" customHeight="1" spans="1:3">
      <c r="A474" s="74">
        <v>2060399</v>
      </c>
      <c r="B474" s="96" t="s">
        <v>735</v>
      </c>
      <c r="C474" s="97">
        <v>681</v>
      </c>
    </row>
    <row r="475" customHeight="1" spans="1:3">
      <c r="A475" s="74">
        <v>20604</v>
      </c>
      <c r="B475" s="94" t="s">
        <v>736</v>
      </c>
      <c r="C475" s="95">
        <f>SUM(C476:C480)</f>
        <v>20</v>
      </c>
    </row>
    <row r="476" customHeight="1" spans="1:3">
      <c r="A476" s="74">
        <v>2060401</v>
      </c>
      <c r="B476" s="96" t="s">
        <v>723</v>
      </c>
      <c r="C476" s="97">
        <v>0</v>
      </c>
    </row>
    <row r="477" customHeight="1" spans="1:3">
      <c r="A477" s="74">
        <v>2060402</v>
      </c>
      <c r="B477" s="96" t="s">
        <v>737</v>
      </c>
      <c r="C477" s="97">
        <v>20</v>
      </c>
    </row>
    <row r="478" customHeight="1" spans="1:3">
      <c r="A478" s="74">
        <v>2060403</v>
      </c>
      <c r="B478" s="96" t="s">
        <v>738</v>
      </c>
      <c r="C478" s="97">
        <v>0</v>
      </c>
    </row>
    <row r="479" customHeight="1" spans="1:3">
      <c r="A479" s="74">
        <v>2060404</v>
      </c>
      <c r="B479" s="96" t="s">
        <v>739</v>
      </c>
      <c r="C479" s="97">
        <v>0</v>
      </c>
    </row>
    <row r="480" customHeight="1" spans="1:3">
      <c r="A480" s="74">
        <v>2060499</v>
      </c>
      <c r="B480" s="96" t="s">
        <v>740</v>
      </c>
      <c r="C480" s="97">
        <v>0</v>
      </c>
    </row>
    <row r="481" customHeight="1" spans="1:3">
      <c r="A481" s="74">
        <v>20605</v>
      </c>
      <c r="B481" s="94" t="s">
        <v>741</v>
      </c>
      <c r="C481" s="95">
        <f>SUM(C482:C485)</f>
        <v>0</v>
      </c>
    </row>
    <row r="482" customHeight="1" spans="1:3">
      <c r="A482" s="74">
        <v>2060501</v>
      </c>
      <c r="B482" s="96" t="s">
        <v>723</v>
      </c>
      <c r="C482" s="97">
        <v>0</v>
      </c>
    </row>
    <row r="483" customHeight="1" spans="1:3">
      <c r="A483" s="74">
        <v>2060502</v>
      </c>
      <c r="B483" s="96" t="s">
        <v>742</v>
      </c>
      <c r="C483" s="97">
        <v>0</v>
      </c>
    </row>
    <row r="484" customHeight="1" spans="1:3">
      <c r="A484" s="74">
        <v>2060503</v>
      </c>
      <c r="B484" s="96" t="s">
        <v>743</v>
      </c>
      <c r="C484" s="97">
        <v>0</v>
      </c>
    </row>
    <row r="485" customHeight="1" spans="1:3">
      <c r="A485" s="74">
        <v>2060599</v>
      </c>
      <c r="B485" s="96" t="s">
        <v>744</v>
      </c>
      <c r="C485" s="97">
        <v>0</v>
      </c>
    </row>
    <row r="486" customHeight="1" spans="1:3">
      <c r="A486" s="74">
        <v>20606</v>
      </c>
      <c r="B486" s="94" t="s">
        <v>745</v>
      </c>
      <c r="C486" s="95">
        <f>SUM(C487:C490)</f>
        <v>0</v>
      </c>
    </row>
    <row r="487" customHeight="1" spans="1:3">
      <c r="A487" s="74">
        <v>2060601</v>
      </c>
      <c r="B487" s="96" t="s">
        <v>746</v>
      </c>
      <c r="C487" s="97">
        <v>0</v>
      </c>
    </row>
    <row r="488" customHeight="1" spans="1:3">
      <c r="A488" s="74">
        <v>2060602</v>
      </c>
      <c r="B488" s="96" t="s">
        <v>747</v>
      </c>
      <c r="C488" s="97">
        <v>0</v>
      </c>
    </row>
    <row r="489" customHeight="1" spans="1:3">
      <c r="A489" s="74">
        <v>2060603</v>
      </c>
      <c r="B489" s="96" t="s">
        <v>748</v>
      </c>
      <c r="C489" s="97">
        <v>0</v>
      </c>
    </row>
    <row r="490" customHeight="1" spans="1:3">
      <c r="A490" s="74">
        <v>2060699</v>
      </c>
      <c r="B490" s="96" t="s">
        <v>749</v>
      </c>
      <c r="C490" s="97">
        <v>0</v>
      </c>
    </row>
    <row r="491" customHeight="1" spans="1:3">
      <c r="A491" s="74">
        <v>20607</v>
      </c>
      <c r="B491" s="94" t="s">
        <v>750</v>
      </c>
      <c r="C491" s="95">
        <f>SUM(C492:C497)</f>
        <v>202</v>
      </c>
    </row>
    <row r="492" customHeight="1" spans="1:3">
      <c r="A492" s="74">
        <v>2060701</v>
      </c>
      <c r="B492" s="96" t="s">
        <v>723</v>
      </c>
      <c r="C492" s="97">
        <v>5</v>
      </c>
    </row>
    <row r="493" customHeight="1" spans="1:3">
      <c r="A493" s="74">
        <v>2060702</v>
      </c>
      <c r="B493" s="96" t="s">
        <v>751</v>
      </c>
      <c r="C493" s="97">
        <v>15</v>
      </c>
    </row>
    <row r="494" customHeight="1" spans="1:3">
      <c r="A494" s="74">
        <v>2060703</v>
      </c>
      <c r="B494" s="96" t="s">
        <v>752</v>
      </c>
      <c r="C494" s="97">
        <v>0</v>
      </c>
    </row>
    <row r="495" customHeight="1" spans="1:3">
      <c r="A495" s="74">
        <v>2060704</v>
      </c>
      <c r="B495" s="96" t="s">
        <v>753</v>
      </c>
      <c r="C495" s="97">
        <v>0</v>
      </c>
    </row>
    <row r="496" customHeight="1" spans="1:3">
      <c r="A496" s="74">
        <v>2060705</v>
      </c>
      <c r="B496" s="96" t="s">
        <v>754</v>
      </c>
      <c r="C496" s="97">
        <v>0</v>
      </c>
    </row>
    <row r="497" customHeight="1" spans="1:3">
      <c r="A497" s="74">
        <v>2060799</v>
      </c>
      <c r="B497" s="96" t="s">
        <v>755</v>
      </c>
      <c r="C497" s="97">
        <v>182</v>
      </c>
    </row>
    <row r="498" customHeight="1" spans="1:3">
      <c r="A498" s="74">
        <v>20608</v>
      </c>
      <c r="B498" s="94" t="s">
        <v>756</v>
      </c>
      <c r="C498" s="95">
        <f>SUM(C499:C501)</f>
        <v>40</v>
      </c>
    </row>
    <row r="499" customHeight="1" spans="1:3">
      <c r="A499" s="74">
        <v>2060801</v>
      </c>
      <c r="B499" s="96" t="s">
        <v>757</v>
      </c>
      <c r="C499" s="97">
        <v>0</v>
      </c>
    </row>
    <row r="500" customHeight="1" spans="1:3">
      <c r="A500" s="74">
        <v>2060802</v>
      </c>
      <c r="B500" s="96" t="s">
        <v>758</v>
      </c>
      <c r="C500" s="97">
        <v>0</v>
      </c>
    </row>
    <row r="501" customHeight="1" spans="1:3">
      <c r="A501" s="74">
        <v>2060899</v>
      </c>
      <c r="B501" s="96" t="s">
        <v>759</v>
      </c>
      <c r="C501" s="97">
        <v>40</v>
      </c>
    </row>
    <row r="502" customHeight="1" spans="1:3">
      <c r="A502" s="74">
        <v>20609</v>
      </c>
      <c r="B502" s="94" t="s">
        <v>760</v>
      </c>
      <c r="C502" s="95">
        <f>C503+C504</f>
        <v>0</v>
      </c>
    </row>
    <row r="503" customHeight="1" spans="1:3">
      <c r="A503" s="74">
        <v>2060901</v>
      </c>
      <c r="B503" s="96" t="s">
        <v>761</v>
      </c>
      <c r="C503" s="97">
        <v>0</v>
      </c>
    </row>
    <row r="504" customHeight="1" spans="1:3">
      <c r="A504" s="74">
        <v>2060902</v>
      </c>
      <c r="B504" s="96" t="s">
        <v>762</v>
      </c>
      <c r="C504" s="97">
        <v>0</v>
      </c>
    </row>
    <row r="505" customHeight="1" spans="1:3">
      <c r="A505" s="74">
        <v>20699</v>
      </c>
      <c r="B505" s="94" t="s">
        <v>763</v>
      </c>
      <c r="C505" s="95">
        <f>SUM(C506:C509)</f>
        <v>0</v>
      </c>
    </row>
    <row r="506" customHeight="1" spans="1:3">
      <c r="A506" s="74">
        <v>2069901</v>
      </c>
      <c r="B506" s="96" t="s">
        <v>764</v>
      </c>
      <c r="C506" s="97">
        <v>0</v>
      </c>
    </row>
    <row r="507" customHeight="1" spans="1:3">
      <c r="A507" s="74">
        <v>2069902</v>
      </c>
      <c r="B507" s="96" t="s">
        <v>765</v>
      </c>
      <c r="C507" s="97">
        <v>0</v>
      </c>
    </row>
    <row r="508" customHeight="1" spans="1:3">
      <c r="A508" s="74">
        <v>2069903</v>
      </c>
      <c r="B508" s="96" t="s">
        <v>766</v>
      </c>
      <c r="C508" s="97">
        <v>0</v>
      </c>
    </row>
    <row r="509" customHeight="1" spans="1:3">
      <c r="A509" s="74">
        <v>2069999</v>
      </c>
      <c r="B509" s="96" t="s">
        <v>767</v>
      </c>
      <c r="C509" s="97">
        <v>0</v>
      </c>
    </row>
    <row r="510" customHeight="1" spans="1:3">
      <c r="A510" s="74">
        <v>207</v>
      </c>
      <c r="B510" s="94" t="s">
        <v>768</v>
      </c>
      <c r="C510" s="95">
        <f>SUM(C511,C527,C535,C546,C555,C562)</f>
        <v>1886</v>
      </c>
    </row>
    <row r="511" customHeight="1" spans="1:3">
      <c r="A511" s="74">
        <v>20701</v>
      </c>
      <c r="B511" s="94" t="s">
        <v>769</v>
      </c>
      <c r="C511" s="95">
        <f>SUM(C512:C526)</f>
        <v>1271</v>
      </c>
    </row>
    <row r="512" customHeight="1" spans="1:3">
      <c r="A512" s="74">
        <v>2070101</v>
      </c>
      <c r="B512" s="96" t="s">
        <v>429</v>
      </c>
      <c r="C512" s="97">
        <v>865</v>
      </c>
    </row>
    <row r="513" customHeight="1" spans="1:3">
      <c r="A513" s="74">
        <v>2070102</v>
      </c>
      <c r="B513" s="96" t="s">
        <v>430</v>
      </c>
      <c r="C513" s="97">
        <v>0</v>
      </c>
    </row>
    <row r="514" customHeight="1" spans="1:3">
      <c r="A514" s="74">
        <v>2070103</v>
      </c>
      <c r="B514" s="96" t="s">
        <v>431</v>
      </c>
      <c r="C514" s="97">
        <v>0</v>
      </c>
    </row>
    <row r="515" customHeight="1" spans="1:3">
      <c r="A515" s="74">
        <v>2070104</v>
      </c>
      <c r="B515" s="96" t="s">
        <v>770</v>
      </c>
      <c r="C515" s="97">
        <v>62</v>
      </c>
    </row>
    <row r="516" customHeight="1" spans="1:3">
      <c r="A516" s="74">
        <v>2070105</v>
      </c>
      <c r="B516" s="96" t="s">
        <v>771</v>
      </c>
      <c r="C516" s="97">
        <v>0</v>
      </c>
    </row>
    <row r="517" customHeight="1" spans="1:3">
      <c r="A517" s="74">
        <v>2070106</v>
      </c>
      <c r="B517" s="96" t="s">
        <v>772</v>
      </c>
      <c r="C517" s="97">
        <v>0</v>
      </c>
    </row>
    <row r="518" customHeight="1" spans="1:3">
      <c r="A518" s="74">
        <v>2070107</v>
      </c>
      <c r="B518" s="96" t="s">
        <v>773</v>
      </c>
      <c r="C518" s="97">
        <v>31</v>
      </c>
    </row>
    <row r="519" customHeight="1" spans="1:3">
      <c r="A519" s="74">
        <v>2070108</v>
      </c>
      <c r="B519" s="96" t="s">
        <v>774</v>
      </c>
      <c r="C519" s="97">
        <v>38</v>
      </c>
    </row>
    <row r="520" customHeight="1" spans="1:3">
      <c r="A520" s="74">
        <v>2070109</v>
      </c>
      <c r="B520" s="96" t="s">
        <v>775</v>
      </c>
      <c r="C520" s="97">
        <v>47</v>
      </c>
    </row>
    <row r="521" customHeight="1" spans="1:3">
      <c r="A521" s="74">
        <v>2070110</v>
      </c>
      <c r="B521" s="96" t="s">
        <v>776</v>
      </c>
      <c r="C521" s="97">
        <v>0</v>
      </c>
    </row>
    <row r="522" customHeight="1" spans="1:3">
      <c r="A522" s="74">
        <v>2070111</v>
      </c>
      <c r="B522" s="96" t="s">
        <v>777</v>
      </c>
      <c r="C522" s="97">
        <v>0</v>
      </c>
    </row>
    <row r="523" customHeight="1" spans="1:3">
      <c r="A523" s="74">
        <v>2070112</v>
      </c>
      <c r="B523" s="96" t="s">
        <v>778</v>
      </c>
      <c r="C523" s="97">
        <v>0</v>
      </c>
    </row>
    <row r="524" customHeight="1" spans="1:3">
      <c r="A524" s="74">
        <v>2070113</v>
      </c>
      <c r="B524" s="96" t="s">
        <v>779</v>
      </c>
      <c r="C524" s="97">
        <v>0</v>
      </c>
    </row>
    <row r="525" customHeight="1" spans="1:3">
      <c r="A525" s="74">
        <v>2070114</v>
      </c>
      <c r="B525" s="96" t="s">
        <v>780</v>
      </c>
      <c r="C525" s="97">
        <v>0</v>
      </c>
    </row>
    <row r="526" customHeight="1" spans="1:3">
      <c r="A526" s="74">
        <v>2070199</v>
      </c>
      <c r="B526" s="96" t="s">
        <v>781</v>
      </c>
      <c r="C526" s="97">
        <v>228</v>
      </c>
    </row>
    <row r="527" customHeight="1" spans="1:3">
      <c r="A527" s="74">
        <v>20702</v>
      </c>
      <c r="B527" s="94" t="s">
        <v>782</v>
      </c>
      <c r="C527" s="95">
        <f>SUM(C528:C534)</f>
        <v>100</v>
      </c>
    </row>
    <row r="528" customHeight="1" spans="1:3">
      <c r="A528" s="74">
        <v>2070201</v>
      </c>
      <c r="B528" s="96" t="s">
        <v>429</v>
      </c>
      <c r="C528" s="97">
        <v>15</v>
      </c>
    </row>
    <row r="529" customHeight="1" spans="1:3">
      <c r="A529" s="74">
        <v>2070202</v>
      </c>
      <c r="B529" s="96" t="s">
        <v>430</v>
      </c>
      <c r="C529" s="97">
        <v>0</v>
      </c>
    </row>
    <row r="530" customHeight="1" spans="1:3">
      <c r="A530" s="74">
        <v>2070203</v>
      </c>
      <c r="B530" s="96" t="s">
        <v>431</v>
      </c>
      <c r="C530" s="97">
        <v>0</v>
      </c>
    </row>
    <row r="531" customHeight="1" spans="1:3">
      <c r="A531" s="74">
        <v>2070204</v>
      </c>
      <c r="B531" s="96" t="s">
        <v>783</v>
      </c>
      <c r="C531" s="97">
        <v>0</v>
      </c>
    </row>
    <row r="532" customHeight="1" spans="1:3">
      <c r="A532" s="74">
        <v>2070205</v>
      </c>
      <c r="B532" s="96" t="s">
        <v>784</v>
      </c>
      <c r="C532" s="97">
        <v>85</v>
      </c>
    </row>
    <row r="533" customHeight="1" spans="1:3">
      <c r="A533" s="74">
        <v>2070206</v>
      </c>
      <c r="B533" s="96" t="s">
        <v>785</v>
      </c>
      <c r="C533" s="97">
        <v>0</v>
      </c>
    </row>
    <row r="534" customHeight="1" spans="1:3">
      <c r="A534" s="74">
        <v>2070299</v>
      </c>
      <c r="B534" s="96" t="s">
        <v>786</v>
      </c>
      <c r="C534" s="97">
        <v>0</v>
      </c>
    </row>
    <row r="535" customHeight="1" spans="1:3">
      <c r="A535" s="74">
        <v>20703</v>
      </c>
      <c r="B535" s="94" t="s">
        <v>787</v>
      </c>
      <c r="C535" s="95">
        <f>SUM(C536:C545)</f>
        <v>434</v>
      </c>
    </row>
    <row r="536" customHeight="1" spans="1:3">
      <c r="A536" s="74">
        <v>2070301</v>
      </c>
      <c r="B536" s="96" t="s">
        <v>429</v>
      </c>
      <c r="C536" s="97">
        <v>34</v>
      </c>
    </row>
    <row r="537" customHeight="1" spans="1:3">
      <c r="A537" s="74">
        <v>2070302</v>
      </c>
      <c r="B537" s="96" t="s">
        <v>430</v>
      </c>
      <c r="C537" s="97">
        <v>0</v>
      </c>
    </row>
    <row r="538" customHeight="1" spans="1:3">
      <c r="A538" s="74">
        <v>2070303</v>
      </c>
      <c r="B538" s="96" t="s">
        <v>431</v>
      </c>
      <c r="C538" s="97">
        <v>0</v>
      </c>
    </row>
    <row r="539" customHeight="1" spans="1:3">
      <c r="A539" s="74">
        <v>2070304</v>
      </c>
      <c r="B539" s="96" t="s">
        <v>788</v>
      </c>
      <c r="C539" s="97">
        <v>0</v>
      </c>
    </row>
    <row r="540" customHeight="1" spans="1:3">
      <c r="A540" s="74">
        <v>2070305</v>
      </c>
      <c r="B540" s="96" t="s">
        <v>789</v>
      </c>
      <c r="C540" s="97">
        <v>0</v>
      </c>
    </row>
    <row r="541" customHeight="1" spans="1:3">
      <c r="A541" s="74">
        <v>2070306</v>
      </c>
      <c r="B541" s="96" t="s">
        <v>790</v>
      </c>
      <c r="C541" s="97">
        <v>0</v>
      </c>
    </row>
    <row r="542" customHeight="1" spans="1:3">
      <c r="A542" s="74">
        <v>2070307</v>
      </c>
      <c r="B542" s="96" t="s">
        <v>791</v>
      </c>
      <c r="C542" s="97">
        <v>400</v>
      </c>
    </row>
    <row r="543" customHeight="1" spans="1:3">
      <c r="A543" s="74">
        <v>2070308</v>
      </c>
      <c r="B543" s="96" t="s">
        <v>792</v>
      </c>
      <c r="C543" s="97">
        <v>0</v>
      </c>
    </row>
    <row r="544" customHeight="1" spans="1:3">
      <c r="A544" s="74">
        <v>2070309</v>
      </c>
      <c r="B544" s="96" t="s">
        <v>793</v>
      </c>
      <c r="C544" s="97">
        <v>0</v>
      </c>
    </row>
    <row r="545" customHeight="1" spans="1:3">
      <c r="A545" s="74">
        <v>2070399</v>
      </c>
      <c r="B545" s="96" t="s">
        <v>794</v>
      </c>
      <c r="C545" s="97">
        <v>0</v>
      </c>
    </row>
    <row r="546" customHeight="1" spans="1:3">
      <c r="A546" s="74">
        <v>20706</v>
      </c>
      <c r="B546" s="94" t="s">
        <v>795</v>
      </c>
      <c r="C546" s="95">
        <f>SUM(C547:C554)</f>
        <v>0</v>
      </c>
    </row>
    <row r="547" customHeight="1" spans="1:3">
      <c r="A547" s="74">
        <v>2070601</v>
      </c>
      <c r="B547" s="96" t="s">
        <v>429</v>
      </c>
      <c r="C547" s="97">
        <v>0</v>
      </c>
    </row>
    <row r="548" customHeight="1" spans="1:3">
      <c r="A548" s="74">
        <v>2070602</v>
      </c>
      <c r="B548" s="96" t="s">
        <v>430</v>
      </c>
      <c r="C548" s="97">
        <v>0</v>
      </c>
    </row>
    <row r="549" customHeight="1" spans="1:3">
      <c r="A549" s="74">
        <v>2070603</v>
      </c>
      <c r="B549" s="96" t="s">
        <v>431</v>
      </c>
      <c r="C549" s="97">
        <v>0</v>
      </c>
    </row>
    <row r="550" customHeight="1" spans="1:3">
      <c r="A550" s="74">
        <v>2070604</v>
      </c>
      <c r="B550" s="96" t="s">
        <v>796</v>
      </c>
      <c r="C550" s="97">
        <v>0</v>
      </c>
    </row>
    <row r="551" customHeight="1" spans="1:3">
      <c r="A551" s="74">
        <v>2070605</v>
      </c>
      <c r="B551" s="96" t="s">
        <v>797</v>
      </c>
      <c r="C551" s="97">
        <v>0</v>
      </c>
    </row>
    <row r="552" customHeight="1" spans="1:3">
      <c r="A552" s="74">
        <v>2070606</v>
      </c>
      <c r="B552" s="96" t="s">
        <v>798</v>
      </c>
      <c r="C552" s="97">
        <v>0</v>
      </c>
    </row>
    <row r="553" customHeight="1" spans="1:3">
      <c r="A553" s="74">
        <v>2070607</v>
      </c>
      <c r="B553" s="96" t="s">
        <v>799</v>
      </c>
      <c r="C553" s="97">
        <v>0</v>
      </c>
    </row>
    <row r="554" customHeight="1" spans="1:3">
      <c r="A554" s="74">
        <v>2070699</v>
      </c>
      <c r="B554" s="96" t="s">
        <v>800</v>
      </c>
      <c r="C554" s="97">
        <v>0</v>
      </c>
    </row>
    <row r="555" customHeight="1" spans="1:3">
      <c r="A555" s="74">
        <v>20708</v>
      </c>
      <c r="B555" s="94" t="s">
        <v>801</v>
      </c>
      <c r="C555" s="95">
        <f>SUM(C556:C561)</f>
        <v>81</v>
      </c>
    </row>
    <row r="556" customHeight="1" spans="1:3">
      <c r="A556" s="74">
        <v>2070801</v>
      </c>
      <c r="B556" s="96" t="s">
        <v>429</v>
      </c>
      <c r="C556" s="97">
        <v>81</v>
      </c>
    </row>
    <row r="557" customHeight="1" spans="1:3">
      <c r="A557" s="74">
        <v>2070802</v>
      </c>
      <c r="B557" s="96" t="s">
        <v>430</v>
      </c>
      <c r="C557" s="97">
        <v>0</v>
      </c>
    </row>
    <row r="558" customHeight="1" spans="1:3">
      <c r="A558" s="74">
        <v>2070803</v>
      </c>
      <c r="B558" s="96" t="s">
        <v>431</v>
      </c>
      <c r="C558" s="97">
        <v>0</v>
      </c>
    </row>
    <row r="559" customHeight="1" spans="1:3">
      <c r="A559" s="74">
        <v>2070804</v>
      </c>
      <c r="B559" s="96" t="s">
        <v>802</v>
      </c>
      <c r="C559" s="97">
        <v>0</v>
      </c>
    </row>
    <row r="560" customHeight="1" spans="1:3">
      <c r="A560" s="74">
        <v>2070805</v>
      </c>
      <c r="B560" s="96" t="s">
        <v>803</v>
      </c>
      <c r="C560" s="97">
        <v>0</v>
      </c>
    </row>
    <row r="561" customHeight="1" spans="1:3">
      <c r="A561" s="74">
        <v>2070899</v>
      </c>
      <c r="B561" s="96" t="s">
        <v>804</v>
      </c>
      <c r="C561" s="97">
        <v>0</v>
      </c>
    </row>
    <row r="562" customHeight="1" spans="1:3">
      <c r="A562" s="74">
        <v>20799</v>
      </c>
      <c r="B562" s="94" t="s">
        <v>805</v>
      </c>
      <c r="C562" s="95">
        <f>SUM(C563:C565)</f>
        <v>0</v>
      </c>
    </row>
    <row r="563" customHeight="1" spans="1:3">
      <c r="A563" s="74">
        <v>2079902</v>
      </c>
      <c r="B563" s="96" t="s">
        <v>806</v>
      </c>
      <c r="C563" s="97">
        <v>0</v>
      </c>
    </row>
    <row r="564" customHeight="1" spans="1:3">
      <c r="A564" s="74">
        <v>2079903</v>
      </c>
      <c r="B564" s="96" t="s">
        <v>807</v>
      </c>
      <c r="C564" s="97">
        <v>0</v>
      </c>
    </row>
    <row r="565" customHeight="1" spans="1:3">
      <c r="A565" s="74">
        <v>2079999</v>
      </c>
      <c r="B565" s="96" t="s">
        <v>808</v>
      </c>
      <c r="C565" s="97">
        <v>0</v>
      </c>
    </row>
    <row r="566" customHeight="1" spans="1:3">
      <c r="A566" s="74">
        <v>208</v>
      </c>
      <c r="B566" s="94" t="s">
        <v>809</v>
      </c>
      <c r="C566" s="95">
        <f>C567+C581+C589+C591+C600+C604+C614+C622+C629+C636+C645+C650+C653+C656+C659+C662+C665+C669+C674+C682</f>
        <v>80519</v>
      </c>
    </row>
    <row r="567" customHeight="1" spans="1:3">
      <c r="A567" s="74">
        <v>20801</v>
      </c>
      <c r="B567" s="94" t="s">
        <v>810</v>
      </c>
      <c r="C567" s="95">
        <f>SUM(C568:C580)</f>
        <v>1921</v>
      </c>
    </row>
    <row r="568" customHeight="1" spans="1:3">
      <c r="A568" s="74">
        <v>2080101</v>
      </c>
      <c r="B568" s="96" t="s">
        <v>429</v>
      </c>
      <c r="C568" s="97">
        <v>994</v>
      </c>
    </row>
    <row r="569" customHeight="1" spans="1:3">
      <c r="A569" s="74">
        <v>2080102</v>
      </c>
      <c r="B569" s="96" t="s">
        <v>430</v>
      </c>
      <c r="C569" s="97">
        <v>0</v>
      </c>
    </row>
    <row r="570" customHeight="1" spans="1:3">
      <c r="A570" s="74">
        <v>2080103</v>
      </c>
      <c r="B570" s="96" t="s">
        <v>431</v>
      </c>
      <c r="C570" s="97">
        <v>0</v>
      </c>
    </row>
    <row r="571" customHeight="1" spans="1:3">
      <c r="A571" s="74">
        <v>2080104</v>
      </c>
      <c r="B571" s="96" t="s">
        <v>811</v>
      </c>
      <c r="C571" s="97">
        <v>0</v>
      </c>
    </row>
    <row r="572" customHeight="1" spans="1:3">
      <c r="A572" s="74">
        <v>2080105</v>
      </c>
      <c r="B572" s="96" t="s">
        <v>812</v>
      </c>
      <c r="C572" s="97">
        <v>4</v>
      </c>
    </row>
    <row r="573" customHeight="1" spans="1:3">
      <c r="A573" s="74">
        <v>2080106</v>
      </c>
      <c r="B573" s="96" t="s">
        <v>813</v>
      </c>
      <c r="C573" s="97">
        <v>247</v>
      </c>
    </row>
    <row r="574" customHeight="1" spans="1:3">
      <c r="A574" s="74">
        <v>2080107</v>
      </c>
      <c r="B574" s="96" t="s">
        <v>814</v>
      </c>
      <c r="C574" s="97">
        <v>6</v>
      </c>
    </row>
    <row r="575" customHeight="1" spans="1:3">
      <c r="A575" s="74">
        <v>2080108</v>
      </c>
      <c r="B575" s="96" t="s">
        <v>470</v>
      </c>
      <c r="C575" s="97">
        <v>0</v>
      </c>
    </row>
    <row r="576" customHeight="1" spans="1:3">
      <c r="A576" s="74">
        <v>2080109</v>
      </c>
      <c r="B576" s="96" t="s">
        <v>815</v>
      </c>
      <c r="C576" s="97">
        <v>355</v>
      </c>
    </row>
    <row r="577" customHeight="1" spans="1:3">
      <c r="A577" s="74">
        <v>2080110</v>
      </c>
      <c r="B577" s="96" t="s">
        <v>816</v>
      </c>
      <c r="C577" s="97">
        <v>5</v>
      </c>
    </row>
    <row r="578" customHeight="1" spans="1:3">
      <c r="A578" s="74">
        <v>2080111</v>
      </c>
      <c r="B578" s="96" t="s">
        <v>817</v>
      </c>
      <c r="C578" s="97">
        <v>0</v>
      </c>
    </row>
    <row r="579" customHeight="1" spans="1:3">
      <c r="A579" s="74">
        <v>2080112</v>
      </c>
      <c r="B579" s="96" t="s">
        <v>818</v>
      </c>
      <c r="C579" s="97">
        <v>2</v>
      </c>
    </row>
    <row r="580" customHeight="1" spans="1:3">
      <c r="A580" s="74">
        <v>2080199</v>
      </c>
      <c r="B580" s="96" t="s">
        <v>819</v>
      </c>
      <c r="C580" s="97">
        <v>308</v>
      </c>
    </row>
    <row r="581" customHeight="1" spans="1:3">
      <c r="A581" s="74">
        <v>20802</v>
      </c>
      <c r="B581" s="94" t="s">
        <v>820</v>
      </c>
      <c r="C581" s="95">
        <f>SUM(C582:C588)</f>
        <v>727</v>
      </c>
    </row>
    <row r="582" customHeight="1" spans="1:3">
      <c r="A582" s="74">
        <v>2080201</v>
      </c>
      <c r="B582" s="96" t="s">
        <v>429</v>
      </c>
      <c r="C582" s="97">
        <v>456</v>
      </c>
    </row>
    <row r="583" customHeight="1" spans="1:3">
      <c r="A583" s="74">
        <v>2080202</v>
      </c>
      <c r="B583" s="96" t="s">
        <v>430</v>
      </c>
      <c r="C583" s="97">
        <v>55</v>
      </c>
    </row>
    <row r="584" customHeight="1" spans="1:3">
      <c r="A584" s="74">
        <v>2080203</v>
      </c>
      <c r="B584" s="96" t="s">
        <v>431</v>
      </c>
      <c r="C584" s="97">
        <v>0</v>
      </c>
    </row>
    <row r="585" customHeight="1" spans="1:3">
      <c r="A585" s="74">
        <v>2080206</v>
      </c>
      <c r="B585" s="96" t="s">
        <v>821</v>
      </c>
      <c r="C585" s="97">
        <v>0</v>
      </c>
    </row>
    <row r="586" customHeight="1" spans="1:3">
      <c r="A586" s="74">
        <v>2080207</v>
      </c>
      <c r="B586" s="96" t="s">
        <v>822</v>
      </c>
      <c r="C586" s="97">
        <v>0</v>
      </c>
    </row>
    <row r="587" customHeight="1" spans="1:3">
      <c r="A587" s="74">
        <v>2080208</v>
      </c>
      <c r="B587" s="96" t="s">
        <v>823</v>
      </c>
      <c r="C587" s="97">
        <v>0</v>
      </c>
    </row>
    <row r="588" customHeight="1" spans="1:3">
      <c r="A588" s="74">
        <v>2080299</v>
      </c>
      <c r="B588" s="96" t="s">
        <v>824</v>
      </c>
      <c r="C588" s="97">
        <v>216</v>
      </c>
    </row>
    <row r="589" customHeight="1" spans="1:3">
      <c r="A589" s="74">
        <v>20804</v>
      </c>
      <c r="B589" s="94" t="s">
        <v>825</v>
      </c>
      <c r="C589" s="95">
        <f>C590</f>
        <v>0</v>
      </c>
    </row>
    <row r="590" customHeight="1" spans="1:3">
      <c r="A590" s="74">
        <v>2080402</v>
      </c>
      <c r="B590" s="96" t="s">
        <v>826</v>
      </c>
      <c r="C590" s="97">
        <v>0</v>
      </c>
    </row>
    <row r="591" customHeight="1" spans="1:3">
      <c r="A591" s="74">
        <v>20805</v>
      </c>
      <c r="B591" s="94" t="s">
        <v>827</v>
      </c>
      <c r="C591" s="95">
        <f>SUM(C592:C599)</f>
        <v>21775</v>
      </c>
    </row>
    <row r="592" customHeight="1" spans="1:3">
      <c r="A592" s="74">
        <v>2080501</v>
      </c>
      <c r="B592" s="96" t="s">
        <v>828</v>
      </c>
      <c r="C592" s="97">
        <v>290</v>
      </c>
    </row>
    <row r="593" customHeight="1" spans="1:3">
      <c r="A593" s="74">
        <v>2080502</v>
      </c>
      <c r="B593" s="96" t="s">
        <v>829</v>
      </c>
      <c r="C593" s="97">
        <v>400</v>
      </c>
    </row>
    <row r="594" customHeight="1" spans="1:3">
      <c r="A594" s="74">
        <v>2080503</v>
      </c>
      <c r="B594" s="96" t="s">
        <v>830</v>
      </c>
      <c r="C594" s="97">
        <v>0</v>
      </c>
    </row>
    <row r="595" customHeight="1" spans="1:3">
      <c r="A595" s="74">
        <v>2080504</v>
      </c>
      <c r="B595" s="96" t="s">
        <v>831</v>
      </c>
      <c r="C595" s="97">
        <v>0</v>
      </c>
    </row>
    <row r="596" customHeight="1" spans="1:3">
      <c r="A596" s="74">
        <v>2080505</v>
      </c>
      <c r="B596" s="96" t="s">
        <v>832</v>
      </c>
      <c r="C596" s="97">
        <v>14768</v>
      </c>
    </row>
    <row r="597" customHeight="1" spans="1:3">
      <c r="A597" s="74">
        <v>2080506</v>
      </c>
      <c r="B597" s="96" t="s">
        <v>833</v>
      </c>
      <c r="C597" s="97">
        <v>5512</v>
      </c>
    </row>
    <row r="598" customHeight="1" spans="1:3">
      <c r="A598" s="74">
        <v>2080507</v>
      </c>
      <c r="B598" s="96" t="s">
        <v>834</v>
      </c>
      <c r="C598" s="97">
        <v>679</v>
      </c>
    </row>
    <row r="599" customHeight="1" spans="1:3">
      <c r="A599" s="74">
        <v>2080599</v>
      </c>
      <c r="B599" s="96" t="s">
        <v>835</v>
      </c>
      <c r="C599" s="97">
        <v>126</v>
      </c>
    </row>
    <row r="600" customHeight="1" spans="1:3">
      <c r="A600" s="74">
        <v>20806</v>
      </c>
      <c r="B600" s="94" t="s">
        <v>836</v>
      </c>
      <c r="C600" s="95">
        <f>SUM(C601:C603)</f>
        <v>2764</v>
      </c>
    </row>
    <row r="601" customHeight="1" spans="1:3">
      <c r="A601" s="74">
        <v>2080601</v>
      </c>
      <c r="B601" s="96" t="s">
        <v>837</v>
      </c>
      <c r="C601" s="97">
        <v>2763</v>
      </c>
    </row>
    <row r="602" customHeight="1" spans="1:3">
      <c r="A602" s="74">
        <v>2080602</v>
      </c>
      <c r="B602" s="96" t="s">
        <v>838</v>
      </c>
      <c r="C602" s="97">
        <v>0</v>
      </c>
    </row>
    <row r="603" customHeight="1" spans="1:3">
      <c r="A603" s="74">
        <v>2080699</v>
      </c>
      <c r="B603" s="96" t="s">
        <v>839</v>
      </c>
      <c r="C603" s="97">
        <v>1</v>
      </c>
    </row>
    <row r="604" customHeight="1" spans="1:3">
      <c r="A604" s="74">
        <v>20807</v>
      </c>
      <c r="B604" s="94" t="s">
        <v>840</v>
      </c>
      <c r="C604" s="95">
        <f>SUM(C605:C613)</f>
        <v>2031</v>
      </c>
    </row>
    <row r="605" customHeight="1" spans="1:3">
      <c r="A605" s="74">
        <v>2080701</v>
      </c>
      <c r="B605" s="96" t="s">
        <v>841</v>
      </c>
      <c r="C605" s="97">
        <v>0</v>
      </c>
    </row>
    <row r="606" customHeight="1" spans="1:3">
      <c r="A606" s="74">
        <v>2080702</v>
      </c>
      <c r="B606" s="96" t="s">
        <v>842</v>
      </c>
      <c r="C606" s="97">
        <v>0</v>
      </c>
    </row>
    <row r="607" customHeight="1" spans="1:3">
      <c r="A607" s="74">
        <v>2080704</v>
      </c>
      <c r="B607" s="96" t="s">
        <v>843</v>
      </c>
      <c r="C607" s="97">
        <v>0</v>
      </c>
    </row>
    <row r="608" customHeight="1" spans="1:3">
      <c r="A608" s="74">
        <v>2080705</v>
      </c>
      <c r="B608" s="96" t="s">
        <v>844</v>
      </c>
      <c r="C608" s="97">
        <v>0</v>
      </c>
    </row>
    <row r="609" customHeight="1" spans="1:3">
      <c r="A609" s="74">
        <v>2080709</v>
      </c>
      <c r="B609" s="96" t="s">
        <v>845</v>
      </c>
      <c r="C609" s="97">
        <v>0</v>
      </c>
    </row>
    <row r="610" customHeight="1" spans="1:3">
      <c r="A610" s="74">
        <v>2080711</v>
      </c>
      <c r="B610" s="96" t="s">
        <v>846</v>
      </c>
      <c r="C610" s="97">
        <v>0</v>
      </c>
    </row>
    <row r="611" customHeight="1" spans="1:3">
      <c r="A611" s="74">
        <v>2080712</v>
      </c>
      <c r="B611" s="96" t="s">
        <v>847</v>
      </c>
      <c r="C611" s="97">
        <v>0</v>
      </c>
    </row>
    <row r="612" customHeight="1" spans="1:3">
      <c r="A612" s="74">
        <v>2080713</v>
      </c>
      <c r="B612" s="96" t="s">
        <v>848</v>
      </c>
      <c r="C612" s="97">
        <v>0</v>
      </c>
    </row>
    <row r="613" customHeight="1" spans="1:3">
      <c r="A613" s="74">
        <v>2080799</v>
      </c>
      <c r="B613" s="96" t="s">
        <v>849</v>
      </c>
      <c r="C613" s="97">
        <v>2031</v>
      </c>
    </row>
    <row r="614" customHeight="1" spans="1:3">
      <c r="A614" s="74">
        <v>20808</v>
      </c>
      <c r="B614" s="94" t="s">
        <v>850</v>
      </c>
      <c r="C614" s="95">
        <f>SUM(C615:C621)</f>
        <v>16369</v>
      </c>
    </row>
    <row r="615" customHeight="1" spans="1:3">
      <c r="A615" s="74">
        <v>2080801</v>
      </c>
      <c r="B615" s="96" t="s">
        <v>851</v>
      </c>
      <c r="C615" s="97">
        <v>2049</v>
      </c>
    </row>
    <row r="616" customHeight="1" spans="1:3">
      <c r="A616" s="74">
        <v>2080802</v>
      </c>
      <c r="B616" s="96" t="s">
        <v>852</v>
      </c>
      <c r="C616" s="97">
        <v>0</v>
      </c>
    </row>
    <row r="617" customHeight="1" spans="1:3">
      <c r="A617" s="74">
        <v>2080803</v>
      </c>
      <c r="B617" s="96" t="s">
        <v>853</v>
      </c>
      <c r="C617" s="97">
        <v>780</v>
      </c>
    </row>
    <row r="618" customHeight="1" spans="1:3">
      <c r="A618" s="74">
        <v>2080804</v>
      </c>
      <c r="B618" s="96" t="s">
        <v>854</v>
      </c>
      <c r="C618" s="97">
        <v>11</v>
      </c>
    </row>
    <row r="619" customHeight="1" spans="1:3">
      <c r="A619" s="74">
        <v>2080805</v>
      </c>
      <c r="B619" s="96" t="s">
        <v>855</v>
      </c>
      <c r="C619" s="97">
        <v>47</v>
      </c>
    </row>
    <row r="620" customHeight="1" spans="1:3">
      <c r="A620" s="74">
        <v>2080806</v>
      </c>
      <c r="B620" s="96" t="s">
        <v>856</v>
      </c>
      <c r="C620" s="97">
        <v>0</v>
      </c>
    </row>
    <row r="621" customHeight="1" spans="1:3">
      <c r="A621" s="74">
        <v>2080899</v>
      </c>
      <c r="B621" s="96" t="s">
        <v>857</v>
      </c>
      <c r="C621" s="97">
        <v>13482</v>
      </c>
    </row>
    <row r="622" customHeight="1" spans="1:3">
      <c r="A622" s="74">
        <v>20809</v>
      </c>
      <c r="B622" s="94" t="s">
        <v>858</v>
      </c>
      <c r="C622" s="95">
        <f>SUM(C623:C628)</f>
        <v>317</v>
      </c>
    </row>
    <row r="623" customHeight="1" spans="1:3">
      <c r="A623" s="74">
        <v>2080901</v>
      </c>
      <c r="B623" s="96" t="s">
        <v>859</v>
      </c>
      <c r="C623" s="97">
        <v>270</v>
      </c>
    </row>
    <row r="624" customHeight="1" spans="1:3">
      <c r="A624" s="74">
        <v>2080902</v>
      </c>
      <c r="B624" s="96" t="s">
        <v>860</v>
      </c>
      <c r="C624" s="97">
        <v>22</v>
      </c>
    </row>
    <row r="625" customHeight="1" spans="1:3">
      <c r="A625" s="74">
        <v>2080903</v>
      </c>
      <c r="B625" s="96" t="s">
        <v>861</v>
      </c>
      <c r="C625" s="97">
        <v>0</v>
      </c>
    </row>
    <row r="626" customHeight="1" spans="1:3">
      <c r="A626" s="74">
        <v>2080904</v>
      </c>
      <c r="B626" s="96" t="s">
        <v>862</v>
      </c>
      <c r="C626" s="97">
        <v>0</v>
      </c>
    </row>
    <row r="627" customHeight="1" spans="1:3">
      <c r="A627" s="74">
        <v>2080905</v>
      </c>
      <c r="B627" s="96" t="s">
        <v>863</v>
      </c>
      <c r="C627" s="97">
        <v>12</v>
      </c>
    </row>
    <row r="628" customHeight="1" spans="1:3">
      <c r="A628" s="74">
        <v>2080999</v>
      </c>
      <c r="B628" s="96" t="s">
        <v>864</v>
      </c>
      <c r="C628" s="97">
        <v>13</v>
      </c>
    </row>
    <row r="629" customHeight="1" spans="1:3">
      <c r="A629" s="74">
        <v>20810</v>
      </c>
      <c r="B629" s="94" t="s">
        <v>865</v>
      </c>
      <c r="C629" s="95">
        <f>SUM(C630:C635)</f>
        <v>1847</v>
      </c>
    </row>
    <row r="630" customHeight="1" spans="1:3">
      <c r="A630" s="74">
        <v>2081001</v>
      </c>
      <c r="B630" s="96" t="s">
        <v>866</v>
      </c>
      <c r="C630" s="97">
        <v>50</v>
      </c>
    </row>
    <row r="631" customHeight="1" spans="1:3">
      <c r="A631" s="74">
        <v>2081002</v>
      </c>
      <c r="B631" s="96" t="s">
        <v>867</v>
      </c>
      <c r="C631" s="97">
        <v>1686</v>
      </c>
    </row>
    <row r="632" customHeight="1" spans="1:3">
      <c r="A632" s="74">
        <v>2081003</v>
      </c>
      <c r="B632" s="96" t="s">
        <v>868</v>
      </c>
      <c r="C632" s="97">
        <v>0</v>
      </c>
    </row>
    <row r="633" customHeight="1" spans="1:3">
      <c r="A633" s="74">
        <v>2081004</v>
      </c>
      <c r="B633" s="96" t="s">
        <v>869</v>
      </c>
      <c r="C633" s="97">
        <v>53</v>
      </c>
    </row>
    <row r="634" customHeight="1" spans="1:3">
      <c r="A634" s="74">
        <v>2081005</v>
      </c>
      <c r="B634" s="96" t="s">
        <v>870</v>
      </c>
      <c r="C634" s="97">
        <v>0</v>
      </c>
    </row>
    <row r="635" customHeight="1" spans="1:3">
      <c r="A635" s="74">
        <v>2081099</v>
      </c>
      <c r="B635" s="96" t="s">
        <v>871</v>
      </c>
      <c r="C635" s="97">
        <v>58</v>
      </c>
    </row>
    <row r="636" customHeight="1" spans="1:3">
      <c r="A636" s="74">
        <v>20811</v>
      </c>
      <c r="B636" s="94" t="s">
        <v>872</v>
      </c>
      <c r="C636" s="95">
        <f>SUM(C637:C644)</f>
        <v>1586</v>
      </c>
    </row>
    <row r="637" customHeight="1" spans="1:3">
      <c r="A637" s="74">
        <v>2081101</v>
      </c>
      <c r="B637" s="96" t="s">
        <v>429</v>
      </c>
      <c r="C637" s="97">
        <v>268</v>
      </c>
    </row>
    <row r="638" customHeight="1" spans="1:3">
      <c r="A638" s="74">
        <v>2081102</v>
      </c>
      <c r="B638" s="96" t="s">
        <v>430</v>
      </c>
      <c r="C638" s="97">
        <v>0</v>
      </c>
    </row>
    <row r="639" customHeight="1" spans="1:3">
      <c r="A639" s="74">
        <v>2081103</v>
      </c>
      <c r="B639" s="96" t="s">
        <v>431</v>
      </c>
      <c r="C639" s="97">
        <v>0</v>
      </c>
    </row>
    <row r="640" customHeight="1" spans="1:3">
      <c r="A640" s="74">
        <v>2081104</v>
      </c>
      <c r="B640" s="96" t="s">
        <v>873</v>
      </c>
      <c r="C640" s="97">
        <v>0</v>
      </c>
    </row>
    <row r="641" customHeight="1" spans="1:3">
      <c r="A641" s="74">
        <v>2081105</v>
      </c>
      <c r="B641" s="96" t="s">
        <v>874</v>
      </c>
      <c r="C641" s="97">
        <v>0</v>
      </c>
    </row>
    <row r="642" customHeight="1" spans="1:3">
      <c r="A642" s="74">
        <v>2081106</v>
      </c>
      <c r="B642" s="96" t="s">
        <v>875</v>
      </c>
      <c r="C642" s="97">
        <v>0</v>
      </c>
    </row>
    <row r="643" customHeight="1" spans="1:3">
      <c r="A643" s="74">
        <v>2081107</v>
      </c>
      <c r="B643" s="96" t="s">
        <v>876</v>
      </c>
      <c r="C643" s="97">
        <v>1095</v>
      </c>
    </row>
    <row r="644" customHeight="1" spans="1:3">
      <c r="A644" s="74">
        <v>2081199</v>
      </c>
      <c r="B644" s="96" t="s">
        <v>877</v>
      </c>
      <c r="C644" s="97">
        <v>223</v>
      </c>
    </row>
    <row r="645" customHeight="1" spans="1:3">
      <c r="A645" s="74">
        <v>20816</v>
      </c>
      <c r="B645" s="94" t="s">
        <v>878</v>
      </c>
      <c r="C645" s="95">
        <f>SUM(C646:C649)</f>
        <v>0</v>
      </c>
    </row>
    <row r="646" customHeight="1" spans="1:3">
      <c r="A646" s="74">
        <v>2081601</v>
      </c>
      <c r="B646" s="96" t="s">
        <v>429</v>
      </c>
      <c r="C646" s="97">
        <v>0</v>
      </c>
    </row>
    <row r="647" customHeight="1" spans="1:3">
      <c r="A647" s="74">
        <v>2081602</v>
      </c>
      <c r="B647" s="96" t="s">
        <v>430</v>
      </c>
      <c r="C647" s="97">
        <v>0</v>
      </c>
    </row>
    <row r="648" customHeight="1" spans="1:3">
      <c r="A648" s="74">
        <v>2081603</v>
      </c>
      <c r="B648" s="96" t="s">
        <v>431</v>
      </c>
      <c r="C648" s="97">
        <v>0</v>
      </c>
    </row>
    <row r="649" customHeight="1" spans="1:3">
      <c r="A649" s="74">
        <v>2081699</v>
      </c>
      <c r="B649" s="96" t="s">
        <v>879</v>
      </c>
      <c r="C649" s="97">
        <v>0</v>
      </c>
    </row>
    <row r="650" customHeight="1" spans="1:3">
      <c r="A650" s="74">
        <v>20819</v>
      </c>
      <c r="B650" s="94" t="s">
        <v>880</v>
      </c>
      <c r="C650" s="95">
        <f>SUM(C651:C652)</f>
        <v>6425</v>
      </c>
    </row>
    <row r="651" customHeight="1" spans="1:3">
      <c r="A651" s="74">
        <v>2081901</v>
      </c>
      <c r="B651" s="96" t="s">
        <v>881</v>
      </c>
      <c r="C651" s="97">
        <v>2500</v>
      </c>
    </row>
    <row r="652" customHeight="1" spans="1:3">
      <c r="A652" s="74">
        <v>2081902</v>
      </c>
      <c r="B652" s="96" t="s">
        <v>882</v>
      </c>
      <c r="C652" s="97">
        <v>3925</v>
      </c>
    </row>
    <row r="653" customHeight="1" spans="1:3">
      <c r="A653" s="74">
        <v>20820</v>
      </c>
      <c r="B653" s="94" t="s">
        <v>883</v>
      </c>
      <c r="C653" s="95">
        <f>SUM(C654:C655)</f>
        <v>23</v>
      </c>
    </row>
    <row r="654" customHeight="1" spans="1:3">
      <c r="A654" s="74">
        <v>2082001</v>
      </c>
      <c r="B654" s="96" t="s">
        <v>884</v>
      </c>
      <c r="C654" s="97">
        <v>23</v>
      </c>
    </row>
    <row r="655" customHeight="1" spans="1:3">
      <c r="A655" s="74">
        <v>2082002</v>
      </c>
      <c r="B655" s="96" t="s">
        <v>885</v>
      </c>
      <c r="C655" s="97">
        <v>0</v>
      </c>
    </row>
    <row r="656" customHeight="1" spans="1:3">
      <c r="A656" s="74">
        <v>20821</v>
      </c>
      <c r="B656" s="94" t="s">
        <v>886</v>
      </c>
      <c r="C656" s="95">
        <f>SUM(C657:C658)</f>
        <v>362</v>
      </c>
    </row>
    <row r="657" customHeight="1" spans="1:3">
      <c r="A657" s="74">
        <v>2082101</v>
      </c>
      <c r="B657" s="96" t="s">
        <v>887</v>
      </c>
      <c r="C657" s="97">
        <v>126</v>
      </c>
    </row>
    <row r="658" customHeight="1" spans="1:3">
      <c r="A658" s="74">
        <v>2082102</v>
      </c>
      <c r="B658" s="96" t="s">
        <v>888</v>
      </c>
      <c r="C658" s="97">
        <v>236</v>
      </c>
    </row>
    <row r="659" customHeight="1" spans="1:3">
      <c r="A659" s="74">
        <v>20824</v>
      </c>
      <c r="B659" s="94" t="s">
        <v>889</v>
      </c>
      <c r="C659" s="95">
        <f>SUM(C660:C661)</f>
        <v>0</v>
      </c>
    </row>
    <row r="660" customHeight="1" spans="1:3">
      <c r="A660" s="74">
        <v>2082401</v>
      </c>
      <c r="B660" s="96" t="s">
        <v>890</v>
      </c>
      <c r="C660" s="97">
        <v>0</v>
      </c>
    </row>
    <row r="661" customHeight="1" spans="1:3">
      <c r="A661" s="74">
        <v>2082402</v>
      </c>
      <c r="B661" s="96" t="s">
        <v>891</v>
      </c>
      <c r="C661" s="97">
        <v>0</v>
      </c>
    </row>
    <row r="662" customHeight="1" spans="1:3">
      <c r="A662" s="74">
        <v>20825</v>
      </c>
      <c r="B662" s="94" t="s">
        <v>892</v>
      </c>
      <c r="C662" s="95">
        <f>SUM(C663:C664)</f>
        <v>0</v>
      </c>
    </row>
    <row r="663" customHeight="1" spans="1:3">
      <c r="A663" s="74">
        <v>2082501</v>
      </c>
      <c r="B663" s="96" t="s">
        <v>893</v>
      </c>
      <c r="C663" s="97">
        <v>0</v>
      </c>
    </row>
    <row r="664" customHeight="1" spans="1:3">
      <c r="A664" s="74">
        <v>2082502</v>
      </c>
      <c r="B664" s="96" t="s">
        <v>894</v>
      </c>
      <c r="C664" s="97">
        <v>0</v>
      </c>
    </row>
    <row r="665" customHeight="1" spans="1:3">
      <c r="A665" s="74">
        <v>20826</v>
      </c>
      <c r="B665" s="94" t="s">
        <v>895</v>
      </c>
      <c r="C665" s="95">
        <f>SUM(C666:C668)</f>
        <v>17234</v>
      </c>
    </row>
    <row r="666" customHeight="1" spans="1:3">
      <c r="A666" s="74">
        <v>2082601</v>
      </c>
      <c r="B666" s="96" t="s">
        <v>896</v>
      </c>
      <c r="C666" s="97">
        <v>0</v>
      </c>
    </row>
    <row r="667" customHeight="1" spans="1:3">
      <c r="A667" s="74">
        <v>2082602</v>
      </c>
      <c r="B667" s="96" t="s">
        <v>897</v>
      </c>
      <c r="C667" s="97">
        <v>15259</v>
      </c>
    </row>
    <row r="668" customHeight="1" spans="1:3">
      <c r="A668" s="74">
        <v>2082699</v>
      </c>
      <c r="B668" s="96" t="s">
        <v>898</v>
      </c>
      <c r="C668" s="97">
        <v>1975</v>
      </c>
    </row>
    <row r="669" customHeight="1" spans="1:3">
      <c r="A669" s="74">
        <v>20827</v>
      </c>
      <c r="B669" s="94" t="s">
        <v>899</v>
      </c>
      <c r="C669" s="95">
        <f>SUM(C670:C673)</f>
        <v>0</v>
      </c>
    </row>
    <row r="670" customHeight="1" spans="1:3">
      <c r="A670" s="74">
        <v>2082701</v>
      </c>
      <c r="B670" s="96" t="s">
        <v>900</v>
      </c>
      <c r="C670" s="97">
        <v>0</v>
      </c>
    </row>
    <row r="671" customHeight="1" spans="1:3">
      <c r="A671" s="74">
        <v>2082702</v>
      </c>
      <c r="B671" s="96" t="s">
        <v>901</v>
      </c>
      <c r="C671" s="97">
        <v>0</v>
      </c>
    </row>
    <row r="672" customHeight="1" spans="1:3">
      <c r="A672" s="74">
        <v>2082703</v>
      </c>
      <c r="B672" s="96" t="s">
        <v>902</v>
      </c>
      <c r="C672" s="97">
        <v>0</v>
      </c>
    </row>
    <row r="673" customHeight="1" spans="1:3">
      <c r="A673" s="74">
        <v>2082799</v>
      </c>
      <c r="B673" s="96" t="s">
        <v>903</v>
      </c>
      <c r="C673" s="97">
        <v>0</v>
      </c>
    </row>
    <row r="674" customHeight="1" spans="1:3">
      <c r="A674" s="74">
        <v>20828</v>
      </c>
      <c r="B674" s="94" t="s">
        <v>904</v>
      </c>
      <c r="C674" s="95">
        <f>SUM(C675:C681)</f>
        <v>746</v>
      </c>
    </row>
    <row r="675" customHeight="1" spans="1:3">
      <c r="A675" s="74">
        <v>2082801</v>
      </c>
      <c r="B675" s="96" t="s">
        <v>429</v>
      </c>
      <c r="C675" s="97">
        <v>39</v>
      </c>
    </row>
    <row r="676" customHeight="1" spans="1:3">
      <c r="A676" s="74">
        <v>2082802</v>
      </c>
      <c r="B676" s="96" t="s">
        <v>430</v>
      </c>
      <c r="C676" s="97">
        <v>0</v>
      </c>
    </row>
    <row r="677" customHeight="1" spans="1:3">
      <c r="A677" s="74">
        <v>2082803</v>
      </c>
      <c r="B677" s="96" t="s">
        <v>431</v>
      </c>
      <c r="C677" s="97">
        <v>0</v>
      </c>
    </row>
    <row r="678" customHeight="1" spans="1:3">
      <c r="A678" s="74">
        <v>2082804</v>
      </c>
      <c r="B678" s="96" t="s">
        <v>905</v>
      </c>
      <c r="C678" s="97">
        <v>689</v>
      </c>
    </row>
    <row r="679" customHeight="1" spans="1:3">
      <c r="A679" s="74">
        <v>2082805</v>
      </c>
      <c r="B679" s="96" t="s">
        <v>906</v>
      </c>
      <c r="C679" s="97">
        <v>0</v>
      </c>
    </row>
    <row r="680" customHeight="1" spans="1:3">
      <c r="A680" s="74">
        <v>2082850</v>
      </c>
      <c r="B680" s="96" t="s">
        <v>438</v>
      </c>
      <c r="C680" s="97">
        <v>0</v>
      </c>
    </row>
    <row r="681" customHeight="1" spans="1:3">
      <c r="A681" s="74">
        <v>2082899</v>
      </c>
      <c r="B681" s="96" t="s">
        <v>907</v>
      </c>
      <c r="C681" s="97">
        <v>18</v>
      </c>
    </row>
    <row r="682" customHeight="1" spans="1:3">
      <c r="A682" s="74">
        <v>20899</v>
      </c>
      <c r="B682" s="94" t="s">
        <v>908</v>
      </c>
      <c r="C682" s="95">
        <f>C683</f>
        <v>6392</v>
      </c>
    </row>
    <row r="683" customHeight="1" spans="1:3">
      <c r="A683" s="74">
        <v>2089901</v>
      </c>
      <c r="B683" s="96" t="s">
        <v>909</v>
      </c>
      <c r="C683" s="97">
        <v>6392</v>
      </c>
    </row>
    <row r="684" customHeight="1" spans="1:3">
      <c r="A684" s="74">
        <v>210</v>
      </c>
      <c r="B684" s="94" t="s">
        <v>910</v>
      </c>
      <c r="C684" s="95">
        <f>C685+C690+C703+C707+C719+C722+C726+C731+C735+C739+C742+C751+C753</f>
        <v>67898</v>
      </c>
    </row>
    <row r="685" customHeight="1" spans="1:3">
      <c r="A685" s="74">
        <v>21001</v>
      </c>
      <c r="B685" s="94" t="s">
        <v>911</v>
      </c>
      <c r="C685" s="95">
        <f>SUM(C686:C689)</f>
        <v>1889</v>
      </c>
    </row>
    <row r="686" customHeight="1" spans="1:3">
      <c r="A686" s="74">
        <v>2100101</v>
      </c>
      <c r="B686" s="96" t="s">
        <v>429</v>
      </c>
      <c r="C686" s="97">
        <v>1345</v>
      </c>
    </row>
    <row r="687" customHeight="1" spans="1:3">
      <c r="A687" s="74">
        <v>2100102</v>
      </c>
      <c r="B687" s="96" t="s">
        <v>430</v>
      </c>
      <c r="C687" s="97">
        <v>0</v>
      </c>
    </row>
    <row r="688" customHeight="1" spans="1:3">
      <c r="A688" s="74">
        <v>2100103</v>
      </c>
      <c r="B688" s="96" t="s">
        <v>431</v>
      </c>
      <c r="C688" s="97">
        <v>0</v>
      </c>
    </row>
    <row r="689" customHeight="1" spans="1:3">
      <c r="A689" s="74">
        <v>2100199</v>
      </c>
      <c r="B689" s="96" t="s">
        <v>912</v>
      </c>
      <c r="C689" s="97">
        <v>544</v>
      </c>
    </row>
    <row r="690" customHeight="1" spans="1:3">
      <c r="A690" s="74">
        <v>21002</v>
      </c>
      <c r="B690" s="94" t="s">
        <v>913</v>
      </c>
      <c r="C690" s="95">
        <f>SUM(C691:C702)</f>
        <v>5783</v>
      </c>
    </row>
    <row r="691" customHeight="1" spans="1:3">
      <c r="A691" s="74">
        <v>2100201</v>
      </c>
      <c r="B691" s="96" t="s">
        <v>914</v>
      </c>
      <c r="C691" s="97">
        <v>1593</v>
      </c>
    </row>
    <row r="692" customHeight="1" spans="1:3">
      <c r="A692" s="74">
        <v>2100202</v>
      </c>
      <c r="B692" s="96" t="s">
        <v>915</v>
      </c>
      <c r="C692" s="97">
        <v>3942</v>
      </c>
    </row>
    <row r="693" customHeight="1" spans="1:3">
      <c r="A693" s="74">
        <v>2100203</v>
      </c>
      <c r="B693" s="96" t="s">
        <v>916</v>
      </c>
      <c r="C693" s="97">
        <v>0</v>
      </c>
    </row>
    <row r="694" customHeight="1" spans="1:3">
      <c r="A694" s="74">
        <v>2100204</v>
      </c>
      <c r="B694" s="96" t="s">
        <v>917</v>
      </c>
      <c r="C694" s="97">
        <v>0</v>
      </c>
    </row>
    <row r="695" customHeight="1" spans="1:3">
      <c r="A695" s="74">
        <v>2100205</v>
      </c>
      <c r="B695" s="96" t="s">
        <v>918</v>
      </c>
      <c r="C695" s="97">
        <v>75</v>
      </c>
    </row>
    <row r="696" customHeight="1" spans="1:3">
      <c r="A696" s="74">
        <v>2100206</v>
      </c>
      <c r="B696" s="96" t="s">
        <v>919</v>
      </c>
      <c r="C696" s="97">
        <v>100</v>
      </c>
    </row>
    <row r="697" customHeight="1" spans="1:3">
      <c r="A697" s="74">
        <v>2100207</v>
      </c>
      <c r="B697" s="96" t="s">
        <v>920</v>
      </c>
      <c r="C697" s="97">
        <v>0</v>
      </c>
    </row>
    <row r="698" customHeight="1" spans="1:3">
      <c r="A698" s="74">
        <v>2100208</v>
      </c>
      <c r="B698" s="96" t="s">
        <v>921</v>
      </c>
      <c r="C698" s="97">
        <v>0</v>
      </c>
    </row>
    <row r="699" customHeight="1" spans="1:3">
      <c r="A699" s="74">
        <v>2100209</v>
      </c>
      <c r="B699" s="96" t="s">
        <v>922</v>
      </c>
      <c r="C699" s="97">
        <v>0</v>
      </c>
    </row>
    <row r="700" customHeight="1" spans="1:3">
      <c r="A700" s="74">
        <v>2100210</v>
      </c>
      <c r="B700" s="96" t="s">
        <v>923</v>
      </c>
      <c r="C700" s="97">
        <v>0</v>
      </c>
    </row>
    <row r="701" customHeight="1" spans="1:3">
      <c r="A701" s="74">
        <v>2100211</v>
      </c>
      <c r="B701" s="96" t="s">
        <v>924</v>
      </c>
      <c r="C701" s="97">
        <v>0</v>
      </c>
    </row>
    <row r="702" customHeight="1" spans="1:3">
      <c r="A702" s="74">
        <v>2100299</v>
      </c>
      <c r="B702" s="96" t="s">
        <v>925</v>
      </c>
      <c r="C702" s="97">
        <v>73</v>
      </c>
    </row>
    <row r="703" customHeight="1" spans="1:3">
      <c r="A703" s="74">
        <v>21003</v>
      </c>
      <c r="B703" s="94" t="s">
        <v>926</v>
      </c>
      <c r="C703" s="95">
        <f>SUM(C704:C706)</f>
        <v>1460</v>
      </c>
    </row>
    <row r="704" customHeight="1" spans="1:3">
      <c r="A704" s="74">
        <v>2100301</v>
      </c>
      <c r="B704" s="96" t="s">
        <v>927</v>
      </c>
      <c r="C704" s="97">
        <v>0</v>
      </c>
    </row>
    <row r="705" customHeight="1" spans="1:3">
      <c r="A705" s="74">
        <v>2100302</v>
      </c>
      <c r="B705" s="96" t="s">
        <v>928</v>
      </c>
      <c r="C705" s="97">
        <v>1375</v>
      </c>
    </row>
    <row r="706" customHeight="1" spans="1:3">
      <c r="A706" s="74">
        <v>2100399</v>
      </c>
      <c r="B706" s="96" t="s">
        <v>929</v>
      </c>
      <c r="C706" s="97">
        <v>85</v>
      </c>
    </row>
    <row r="707" customHeight="1" spans="1:3">
      <c r="A707" s="74">
        <v>21004</v>
      </c>
      <c r="B707" s="94" t="s">
        <v>930</v>
      </c>
      <c r="C707" s="95">
        <f>SUM(C708:C718)</f>
        <v>5378</v>
      </c>
    </row>
    <row r="708" customHeight="1" spans="1:3">
      <c r="A708" s="74">
        <v>2100401</v>
      </c>
      <c r="B708" s="96" t="s">
        <v>931</v>
      </c>
      <c r="C708" s="97">
        <v>378</v>
      </c>
    </row>
    <row r="709" customHeight="1" spans="1:3">
      <c r="A709" s="74">
        <v>2100402</v>
      </c>
      <c r="B709" s="96" t="s">
        <v>932</v>
      </c>
      <c r="C709" s="97">
        <v>256</v>
      </c>
    </row>
    <row r="710" customHeight="1" spans="1:3">
      <c r="A710" s="74">
        <v>2100403</v>
      </c>
      <c r="B710" s="96" t="s">
        <v>933</v>
      </c>
      <c r="C710" s="97">
        <v>1785</v>
      </c>
    </row>
    <row r="711" customHeight="1" spans="1:3">
      <c r="A711" s="74">
        <v>2100404</v>
      </c>
      <c r="B711" s="96" t="s">
        <v>934</v>
      </c>
      <c r="C711" s="97">
        <v>0</v>
      </c>
    </row>
    <row r="712" customHeight="1" spans="1:3">
      <c r="A712" s="74">
        <v>2100405</v>
      </c>
      <c r="B712" s="96" t="s">
        <v>935</v>
      </c>
      <c r="C712" s="97">
        <v>78</v>
      </c>
    </row>
    <row r="713" customHeight="1" spans="1:3">
      <c r="A713" s="74">
        <v>2100406</v>
      </c>
      <c r="B713" s="96" t="s">
        <v>936</v>
      </c>
      <c r="C713" s="97">
        <v>0</v>
      </c>
    </row>
    <row r="714" customHeight="1" spans="1:3">
      <c r="A714" s="74">
        <v>2100407</v>
      </c>
      <c r="B714" s="96" t="s">
        <v>937</v>
      </c>
      <c r="C714" s="97">
        <v>0</v>
      </c>
    </row>
    <row r="715" customHeight="1" spans="1:3">
      <c r="A715" s="74">
        <v>2100408</v>
      </c>
      <c r="B715" s="96" t="s">
        <v>938</v>
      </c>
      <c r="C715" s="97">
        <v>2760</v>
      </c>
    </row>
    <row r="716" customHeight="1" spans="1:3">
      <c r="A716" s="74">
        <v>2100409</v>
      </c>
      <c r="B716" s="96" t="s">
        <v>939</v>
      </c>
      <c r="C716" s="97">
        <v>0</v>
      </c>
    </row>
    <row r="717" customHeight="1" spans="1:3">
      <c r="A717" s="74">
        <v>2100410</v>
      </c>
      <c r="B717" s="96" t="s">
        <v>940</v>
      </c>
      <c r="C717" s="97">
        <v>0</v>
      </c>
    </row>
    <row r="718" customHeight="1" spans="1:3">
      <c r="A718" s="74">
        <v>2100499</v>
      </c>
      <c r="B718" s="96" t="s">
        <v>941</v>
      </c>
      <c r="C718" s="97">
        <v>121</v>
      </c>
    </row>
    <row r="719" customHeight="1" spans="1:3">
      <c r="A719" s="74">
        <v>21006</v>
      </c>
      <c r="B719" s="94" t="s">
        <v>942</v>
      </c>
      <c r="C719" s="95">
        <f>SUM(C720:C721)</f>
        <v>0</v>
      </c>
    </row>
    <row r="720" customHeight="1" spans="1:3">
      <c r="A720" s="74">
        <v>2100601</v>
      </c>
      <c r="B720" s="96" t="s">
        <v>943</v>
      </c>
      <c r="C720" s="97">
        <v>0</v>
      </c>
    </row>
    <row r="721" customHeight="1" spans="1:3">
      <c r="A721" s="74">
        <v>2100699</v>
      </c>
      <c r="B721" s="96" t="s">
        <v>944</v>
      </c>
      <c r="C721" s="97">
        <v>0</v>
      </c>
    </row>
    <row r="722" customHeight="1" spans="1:3">
      <c r="A722" s="74">
        <v>21007</v>
      </c>
      <c r="B722" s="94" t="s">
        <v>945</v>
      </c>
      <c r="C722" s="95">
        <f>SUM(C723:C725)</f>
        <v>147</v>
      </c>
    </row>
    <row r="723" customHeight="1" spans="1:3">
      <c r="A723" s="74">
        <v>2100716</v>
      </c>
      <c r="B723" s="96" t="s">
        <v>946</v>
      </c>
      <c r="C723" s="97">
        <v>0</v>
      </c>
    </row>
    <row r="724" customHeight="1" spans="1:3">
      <c r="A724" s="74">
        <v>2100717</v>
      </c>
      <c r="B724" s="96" t="s">
        <v>947</v>
      </c>
      <c r="C724" s="97">
        <v>147</v>
      </c>
    </row>
    <row r="725" customHeight="1" spans="1:3">
      <c r="A725" s="74">
        <v>2100799</v>
      </c>
      <c r="B725" s="96" t="s">
        <v>948</v>
      </c>
      <c r="C725" s="97">
        <v>0</v>
      </c>
    </row>
    <row r="726" customHeight="1" spans="1:3">
      <c r="A726" s="74">
        <v>21011</v>
      </c>
      <c r="B726" s="94" t="s">
        <v>949</v>
      </c>
      <c r="C726" s="95">
        <f>SUM(C727:C730)</f>
        <v>5596</v>
      </c>
    </row>
    <row r="727" customHeight="1" spans="1:3">
      <c r="A727" s="74">
        <v>2101101</v>
      </c>
      <c r="B727" s="96" t="s">
        <v>950</v>
      </c>
      <c r="C727" s="97">
        <v>1794</v>
      </c>
    </row>
    <row r="728" customHeight="1" spans="1:3">
      <c r="A728" s="74">
        <v>2101102</v>
      </c>
      <c r="B728" s="96" t="s">
        <v>951</v>
      </c>
      <c r="C728" s="97">
        <v>3275</v>
      </c>
    </row>
    <row r="729" customHeight="1" spans="1:3">
      <c r="A729" s="74">
        <v>2101103</v>
      </c>
      <c r="B729" s="96" t="s">
        <v>952</v>
      </c>
      <c r="C729" s="97">
        <v>0</v>
      </c>
    </row>
    <row r="730" customHeight="1" spans="1:3">
      <c r="A730" s="74">
        <v>2101199</v>
      </c>
      <c r="B730" s="96" t="s">
        <v>953</v>
      </c>
      <c r="C730" s="97">
        <v>527</v>
      </c>
    </row>
    <row r="731" customHeight="1" spans="1:3">
      <c r="A731" s="74">
        <v>21012</v>
      </c>
      <c r="B731" s="94" t="s">
        <v>954</v>
      </c>
      <c r="C731" s="95">
        <f>SUM(C732:C734)</f>
        <v>40428</v>
      </c>
    </row>
    <row r="732" customHeight="1" spans="1:3">
      <c r="A732" s="74">
        <v>2101201</v>
      </c>
      <c r="B732" s="96" t="s">
        <v>955</v>
      </c>
      <c r="C732" s="97">
        <v>3350</v>
      </c>
    </row>
    <row r="733" customHeight="1" spans="1:3">
      <c r="A733" s="74">
        <v>2101202</v>
      </c>
      <c r="B733" s="96" t="s">
        <v>956</v>
      </c>
      <c r="C733" s="97">
        <v>34978</v>
      </c>
    </row>
    <row r="734" customHeight="1" spans="1:3">
      <c r="A734" s="74">
        <v>2101299</v>
      </c>
      <c r="B734" s="96" t="s">
        <v>957</v>
      </c>
      <c r="C734" s="97">
        <v>2100</v>
      </c>
    </row>
    <row r="735" customHeight="1" spans="1:3">
      <c r="A735" s="74">
        <v>21013</v>
      </c>
      <c r="B735" s="94" t="s">
        <v>958</v>
      </c>
      <c r="C735" s="95">
        <f>SUM(C736:C738)</f>
        <v>472</v>
      </c>
    </row>
    <row r="736" customHeight="1" spans="1:3">
      <c r="A736" s="74">
        <v>2101301</v>
      </c>
      <c r="B736" s="96" t="s">
        <v>959</v>
      </c>
      <c r="C736" s="97">
        <v>472</v>
      </c>
    </row>
    <row r="737" customHeight="1" spans="1:3">
      <c r="A737" s="74">
        <v>2101302</v>
      </c>
      <c r="B737" s="96" t="s">
        <v>960</v>
      </c>
      <c r="C737" s="97">
        <v>0</v>
      </c>
    </row>
    <row r="738" customHeight="1" spans="1:3">
      <c r="A738" s="74">
        <v>2101399</v>
      </c>
      <c r="B738" s="96" t="s">
        <v>961</v>
      </c>
      <c r="C738" s="97">
        <v>0</v>
      </c>
    </row>
    <row r="739" customHeight="1" spans="1:3">
      <c r="A739" s="74">
        <v>21014</v>
      </c>
      <c r="B739" s="94" t="s">
        <v>962</v>
      </c>
      <c r="C739" s="95">
        <f>SUM(C740:C741)</f>
        <v>83</v>
      </c>
    </row>
    <row r="740" customHeight="1" spans="1:3">
      <c r="A740" s="74">
        <v>2101401</v>
      </c>
      <c r="B740" s="96" t="s">
        <v>963</v>
      </c>
      <c r="C740" s="97">
        <v>83</v>
      </c>
    </row>
    <row r="741" customHeight="1" spans="1:3">
      <c r="A741" s="74">
        <v>2101499</v>
      </c>
      <c r="B741" s="96" t="s">
        <v>964</v>
      </c>
      <c r="C741" s="97">
        <v>0</v>
      </c>
    </row>
    <row r="742" customHeight="1" spans="1:3">
      <c r="A742" s="74">
        <v>21015</v>
      </c>
      <c r="B742" s="94" t="s">
        <v>965</v>
      </c>
      <c r="C742" s="95">
        <f>SUM(C743:C750)</f>
        <v>42</v>
      </c>
    </row>
    <row r="743" customHeight="1" spans="1:3">
      <c r="A743" s="74">
        <v>2101501</v>
      </c>
      <c r="B743" s="96" t="s">
        <v>429</v>
      </c>
      <c r="C743" s="97">
        <v>36</v>
      </c>
    </row>
    <row r="744" customHeight="1" spans="1:3">
      <c r="A744" s="74">
        <v>2101502</v>
      </c>
      <c r="B744" s="96" t="s">
        <v>430</v>
      </c>
      <c r="C744" s="97">
        <v>0</v>
      </c>
    </row>
    <row r="745" customHeight="1" spans="1:3">
      <c r="A745" s="74">
        <v>2101503</v>
      </c>
      <c r="B745" s="96" t="s">
        <v>431</v>
      </c>
      <c r="C745" s="97">
        <v>0</v>
      </c>
    </row>
    <row r="746" customHeight="1" spans="1:3">
      <c r="A746" s="74">
        <v>2101504</v>
      </c>
      <c r="B746" s="96" t="s">
        <v>470</v>
      </c>
      <c r="C746" s="97">
        <v>0</v>
      </c>
    </row>
    <row r="747" customHeight="1" spans="1:3">
      <c r="A747" s="74">
        <v>2101505</v>
      </c>
      <c r="B747" s="96" t="s">
        <v>966</v>
      </c>
      <c r="C747" s="97">
        <v>0</v>
      </c>
    </row>
    <row r="748" customHeight="1" spans="1:3">
      <c r="A748" s="74">
        <v>2101506</v>
      </c>
      <c r="B748" s="96" t="s">
        <v>967</v>
      </c>
      <c r="C748" s="97">
        <v>6</v>
      </c>
    </row>
    <row r="749" customHeight="1" spans="1:3">
      <c r="A749" s="74">
        <v>2101550</v>
      </c>
      <c r="B749" s="96" t="s">
        <v>438</v>
      </c>
      <c r="C749" s="97">
        <v>0</v>
      </c>
    </row>
    <row r="750" customHeight="1" spans="1:3">
      <c r="A750" s="74">
        <v>2101599</v>
      </c>
      <c r="B750" s="96" t="s">
        <v>968</v>
      </c>
      <c r="C750" s="97">
        <v>0</v>
      </c>
    </row>
    <row r="751" customHeight="1" spans="1:3">
      <c r="A751" s="74">
        <v>21016</v>
      </c>
      <c r="B751" s="94" t="s">
        <v>969</v>
      </c>
      <c r="C751" s="95">
        <f>C752</f>
        <v>0</v>
      </c>
    </row>
    <row r="752" customHeight="1" spans="1:3">
      <c r="A752" s="74">
        <v>2101601</v>
      </c>
      <c r="B752" s="96" t="s">
        <v>970</v>
      </c>
      <c r="C752" s="97">
        <v>0</v>
      </c>
    </row>
    <row r="753" customHeight="1" spans="1:3">
      <c r="A753" s="74">
        <v>21099</v>
      </c>
      <c r="B753" s="94" t="s">
        <v>971</v>
      </c>
      <c r="C753" s="95">
        <f>C754</f>
        <v>6620</v>
      </c>
    </row>
    <row r="754" customHeight="1" spans="1:3">
      <c r="A754" s="74">
        <v>2109901</v>
      </c>
      <c r="B754" s="96" t="s">
        <v>972</v>
      </c>
      <c r="C754" s="97">
        <v>6620</v>
      </c>
    </row>
    <row r="755" customHeight="1" spans="1:3">
      <c r="A755" s="74">
        <v>211</v>
      </c>
      <c r="B755" s="94" t="s">
        <v>973</v>
      </c>
      <c r="C755" s="95">
        <f>C756+C766+C770+C778+C784+C791+C797+C800+C803+C805+C807+C813+C815+C817+C832</f>
        <v>6315</v>
      </c>
    </row>
    <row r="756" customHeight="1" spans="1:3">
      <c r="A756" s="74">
        <v>21101</v>
      </c>
      <c r="B756" s="94" t="s">
        <v>974</v>
      </c>
      <c r="C756" s="95">
        <f>SUM(C757:C765)</f>
        <v>798</v>
      </c>
    </row>
    <row r="757" customHeight="1" spans="1:3">
      <c r="A757" s="74">
        <v>2110101</v>
      </c>
      <c r="B757" s="96" t="s">
        <v>429</v>
      </c>
      <c r="C757" s="97">
        <v>778</v>
      </c>
    </row>
    <row r="758" customHeight="1" spans="1:3">
      <c r="A758" s="74">
        <v>2110102</v>
      </c>
      <c r="B758" s="96" t="s">
        <v>430</v>
      </c>
      <c r="C758" s="97">
        <v>0</v>
      </c>
    </row>
    <row r="759" customHeight="1" spans="1:3">
      <c r="A759" s="74">
        <v>2110103</v>
      </c>
      <c r="B759" s="96" t="s">
        <v>431</v>
      </c>
      <c r="C759" s="97">
        <v>0</v>
      </c>
    </row>
    <row r="760" customHeight="1" spans="1:3">
      <c r="A760" s="74">
        <v>2110104</v>
      </c>
      <c r="B760" s="96" t="s">
        <v>975</v>
      </c>
      <c r="C760" s="97">
        <v>0</v>
      </c>
    </row>
    <row r="761" customHeight="1" spans="1:3">
      <c r="A761" s="74">
        <v>2110105</v>
      </c>
      <c r="B761" s="96" t="s">
        <v>976</v>
      </c>
      <c r="C761" s="97">
        <v>0</v>
      </c>
    </row>
    <row r="762" customHeight="1" spans="1:3">
      <c r="A762" s="74">
        <v>2110106</v>
      </c>
      <c r="B762" s="96" t="s">
        <v>977</v>
      </c>
      <c r="C762" s="97">
        <v>0</v>
      </c>
    </row>
    <row r="763" customHeight="1" spans="1:3">
      <c r="A763" s="74">
        <v>2110107</v>
      </c>
      <c r="B763" s="96" t="s">
        <v>978</v>
      </c>
      <c r="C763" s="98">
        <v>0</v>
      </c>
    </row>
    <row r="764" customHeight="1" spans="1:3">
      <c r="A764" s="74">
        <v>2110108</v>
      </c>
      <c r="B764" s="96" t="s">
        <v>979</v>
      </c>
      <c r="C764" s="97">
        <v>0</v>
      </c>
    </row>
    <row r="765" customHeight="1" spans="1:3">
      <c r="A765" s="74">
        <v>2110199</v>
      </c>
      <c r="B765" s="96" t="s">
        <v>980</v>
      </c>
      <c r="C765" s="99">
        <v>20</v>
      </c>
    </row>
    <row r="766" customHeight="1" spans="1:3">
      <c r="A766" s="74">
        <v>21102</v>
      </c>
      <c r="B766" s="94" t="s">
        <v>981</v>
      </c>
      <c r="C766" s="95">
        <f>SUM(C767:C769)</f>
        <v>236</v>
      </c>
    </row>
    <row r="767" customHeight="1" spans="1:3">
      <c r="A767" s="74">
        <v>2110203</v>
      </c>
      <c r="B767" s="96" t="s">
        <v>982</v>
      </c>
      <c r="C767" s="97">
        <v>200</v>
      </c>
    </row>
    <row r="768" customHeight="1" spans="1:3">
      <c r="A768" s="74">
        <v>2110204</v>
      </c>
      <c r="B768" s="96" t="s">
        <v>983</v>
      </c>
      <c r="C768" s="97">
        <v>0</v>
      </c>
    </row>
    <row r="769" customHeight="1" spans="1:3">
      <c r="A769" s="74">
        <v>2110299</v>
      </c>
      <c r="B769" s="96" t="s">
        <v>984</v>
      </c>
      <c r="C769" s="97">
        <v>36</v>
      </c>
    </row>
    <row r="770" customHeight="1" spans="1:3">
      <c r="A770" s="74">
        <v>21103</v>
      </c>
      <c r="B770" s="94" t="s">
        <v>985</v>
      </c>
      <c r="C770" s="95">
        <f>SUM(C771:C777)</f>
        <v>1962</v>
      </c>
    </row>
    <row r="771" customHeight="1" spans="1:3">
      <c r="A771" s="74">
        <v>2110301</v>
      </c>
      <c r="B771" s="96" t="s">
        <v>986</v>
      </c>
      <c r="C771" s="97">
        <v>1102</v>
      </c>
    </row>
    <row r="772" customHeight="1" spans="1:3">
      <c r="A772" s="74">
        <v>2110302</v>
      </c>
      <c r="B772" s="96" t="s">
        <v>987</v>
      </c>
      <c r="C772" s="97">
        <v>548</v>
      </c>
    </row>
    <row r="773" customHeight="1" spans="1:3">
      <c r="A773" s="74">
        <v>2110303</v>
      </c>
      <c r="B773" s="96" t="s">
        <v>988</v>
      </c>
      <c r="C773" s="97">
        <v>0</v>
      </c>
    </row>
    <row r="774" customHeight="1" spans="1:3">
      <c r="A774" s="74">
        <v>2110304</v>
      </c>
      <c r="B774" s="96" t="s">
        <v>989</v>
      </c>
      <c r="C774" s="97">
        <v>0</v>
      </c>
    </row>
    <row r="775" customHeight="1" spans="1:3">
      <c r="A775" s="74">
        <v>2110305</v>
      </c>
      <c r="B775" s="96" t="s">
        <v>990</v>
      </c>
      <c r="C775" s="97">
        <v>0</v>
      </c>
    </row>
    <row r="776" customHeight="1" spans="1:3">
      <c r="A776" s="74">
        <v>2110306</v>
      </c>
      <c r="B776" s="96" t="s">
        <v>991</v>
      </c>
      <c r="C776" s="97">
        <v>0</v>
      </c>
    </row>
    <row r="777" customHeight="1" spans="1:3">
      <c r="A777" s="74">
        <v>2110399</v>
      </c>
      <c r="B777" s="96" t="s">
        <v>992</v>
      </c>
      <c r="C777" s="97">
        <v>312</v>
      </c>
    </row>
    <row r="778" customHeight="1" spans="1:3">
      <c r="A778" s="74">
        <v>21104</v>
      </c>
      <c r="B778" s="94" t="s">
        <v>993</v>
      </c>
      <c r="C778" s="95">
        <f>SUM(C779:C783)</f>
        <v>0</v>
      </c>
    </row>
    <row r="779" customHeight="1" spans="1:3">
      <c r="A779" s="74">
        <v>2110401</v>
      </c>
      <c r="B779" s="96" t="s">
        <v>994</v>
      </c>
      <c r="C779" s="97">
        <v>0</v>
      </c>
    </row>
    <row r="780" customHeight="1" spans="1:3">
      <c r="A780" s="74">
        <v>2110402</v>
      </c>
      <c r="B780" s="96" t="s">
        <v>995</v>
      </c>
      <c r="C780" s="97">
        <v>0</v>
      </c>
    </row>
    <row r="781" customHeight="1" spans="1:3">
      <c r="A781" s="74">
        <v>2110403</v>
      </c>
      <c r="B781" s="96" t="s">
        <v>996</v>
      </c>
      <c r="C781" s="97">
        <v>0</v>
      </c>
    </row>
    <row r="782" customHeight="1" spans="1:3">
      <c r="A782" s="74">
        <v>2110404</v>
      </c>
      <c r="B782" s="96" t="s">
        <v>997</v>
      </c>
      <c r="C782" s="97">
        <v>0</v>
      </c>
    </row>
    <row r="783" customHeight="1" spans="1:3">
      <c r="A783" s="74">
        <v>2110499</v>
      </c>
      <c r="B783" s="96" t="s">
        <v>998</v>
      </c>
      <c r="C783" s="97">
        <v>0</v>
      </c>
    </row>
    <row r="784" customHeight="1" spans="1:3">
      <c r="A784" s="74">
        <v>21105</v>
      </c>
      <c r="B784" s="94" t="s">
        <v>999</v>
      </c>
      <c r="C784" s="95">
        <f>SUM(C785:C790)</f>
        <v>0</v>
      </c>
    </row>
    <row r="785" customHeight="1" spans="1:3">
      <c r="A785" s="74">
        <v>2110501</v>
      </c>
      <c r="B785" s="96" t="s">
        <v>1000</v>
      </c>
      <c r="C785" s="97">
        <v>0</v>
      </c>
    </row>
    <row r="786" customHeight="1" spans="1:3">
      <c r="A786" s="74">
        <v>2110502</v>
      </c>
      <c r="B786" s="96" t="s">
        <v>1001</v>
      </c>
      <c r="C786" s="97">
        <v>0</v>
      </c>
    </row>
    <row r="787" customHeight="1" spans="1:3">
      <c r="A787" s="74">
        <v>2110503</v>
      </c>
      <c r="B787" s="96" t="s">
        <v>1002</v>
      </c>
      <c r="C787" s="97">
        <v>0</v>
      </c>
    </row>
    <row r="788" customHeight="1" spans="1:3">
      <c r="A788" s="74">
        <v>2110506</v>
      </c>
      <c r="B788" s="96" t="s">
        <v>1003</v>
      </c>
      <c r="C788" s="97">
        <v>0</v>
      </c>
    </row>
    <row r="789" customHeight="1" spans="1:3">
      <c r="A789" s="74">
        <v>2110507</v>
      </c>
      <c r="B789" s="96" t="s">
        <v>1004</v>
      </c>
      <c r="C789" s="97">
        <v>0</v>
      </c>
    </row>
    <row r="790" customHeight="1" spans="1:3">
      <c r="A790" s="74">
        <v>2110599</v>
      </c>
      <c r="B790" s="96" t="s">
        <v>1005</v>
      </c>
      <c r="C790" s="97">
        <v>0</v>
      </c>
    </row>
    <row r="791" customHeight="1" spans="1:3">
      <c r="A791" s="74">
        <v>21106</v>
      </c>
      <c r="B791" s="94" t="s">
        <v>1006</v>
      </c>
      <c r="C791" s="95">
        <f>SUM(C792:C796)</f>
        <v>0</v>
      </c>
    </row>
    <row r="792" customHeight="1" spans="1:3">
      <c r="A792" s="74">
        <v>2110602</v>
      </c>
      <c r="B792" s="96" t="s">
        <v>1007</v>
      </c>
      <c r="C792" s="97">
        <v>0</v>
      </c>
    </row>
    <row r="793" customHeight="1" spans="1:3">
      <c r="A793" s="74">
        <v>2110603</v>
      </c>
      <c r="B793" s="96" t="s">
        <v>1008</v>
      </c>
      <c r="C793" s="97">
        <v>0</v>
      </c>
    </row>
    <row r="794" customHeight="1" spans="1:3">
      <c r="A794" s="74">
        <v>2110604</v>
      </c>
      <c r="B794" s="96" t="s">
        <v>1009</v>
      </c>
      <c r="C794" s="97">
        <v>0</v>
      </c>
    </row>
    <row r="795" customHeight="1" spans="1:3">
      <c r="A795" s="74">
        <v>2110605</v>
      </c>
      <c r="B795" s="96" t="s">
        <v>1010</v>
      </c>
      <c r="C795" s="97">
        <v>0</v>
      </c>
    </row>
    <row r="796" customHeight="1" spans="1:3">
      <c r="A796" s="74">
        <v>2110699</v>
      </c>
      <c r="B796" s="96" t="s">
        <v>1011</v>
      </c>
      <c r="C796" s="97">
        <v>0</v>
      </c>
    </row>
    <row r="797" customHeight="1" spans="1:3">
      <c r="A797" s="74">
        <v>21107</v>
      </c>
      <c r="B797" s="94" t="s">
        <v>1012</v>
      </c>
      <c r="C797" s="95">
        <f>SUM(C798:C799)</f>
        <v>0</v>
      </c>
    </row>
    <row r="798" customHeight="1" spans="1:3">
      <c r="A798" s="74">
        <v>2110704</v>
      </c>
      <c r="B798" s="96" t="s">
        <v>1013</v>
      </c>
      <c r="C798" s="97">
        <v>0</v>
      </c>
    </row>
    <row r="799" customHeight="1" spans="1:3">
      <c r="A799" s="74">
        <v>2110799</v>
      </c>
      <c r="B799" s="96" t="s">
        <v>1014</v>
      </c>
      <c r="C799" s="97">
        <v>0</v>
      </c>
    </row>
    <row r="800" customHeight="1" spans="1:3">
      <c r="A800" s="74">
        <v>21108</v>
      </c>
      <c r="B800" s="94" t="s">
        <v>1015</v>
      </c>
      <c r="C800" s="95">
        <f>SUM(C801:C802)</f>
        <v>0</v>
      </c>
    </row>
    <row r="801" customHeight="1" spans="1:3">
      <c r="A801" s="74">
        <v>2110804</v>
      </c>
      <c r="B801" s="96" t="s">
        <v>1016</v>
      </c>
      <c r="C801" s="97">
        <v>0</v>
      </c>
    </row>
    <row r="802" customHeight="1" spans="1:3">
      <c r="A802" s="74">
        <v>2110899</v>
      </c>
      <c r="B802" s="96" t="s">
        <v>1017</v>
      </c>
      <c r="C802" s="97">
        <v>0</v>
      </c>
    </row>
    <row r="803" customHeight="1" spans="1:3">
      <c r="A803" s="74">
        <v>21109</v>
      </c>
      <c r="B803" s="94" t="s">
        <v>1018</v>
      </c>
      <c r="C803" s="95">
        <f>C804</f>
        <v>0</v>
      </c>
    </row>
    <row r="804" customHeight="1" spans="1:3">
      <c r="A804" s="74">
        <v>2110901</v>
      </c>
      <c r="B804" s="96" t="s">
        <v>1019</v>
      </c>
      <c r="C804" s="97">
        <v>0</v>
      </c>
    </row>
    <row r="805" customHeight="1" spans="1:3">
      <c r="A805" s="74">
        <v>21110</v>
      </c>
      <c r="B805" s="94" t="s">
        <v>1020</v>
      </c>
      <c r="C805" s="95">
        <f>C806</f>
        <v>48</v>
      </c>
    </row>
    <row r="806" customHeight="1" spans="1:3">
      <c r="A806" s="74">
        <v>2111001</v>
      </c>
      <c r="B806" s="96" t="s">
        <v>1021</v>
      </c>
      <c r="C806" s="97">
        <v>48</v>
      </c>
    </row>
    <row r="807" customHeight="1" spans="1:3">
      <c r="A807" s="74">
        <v>21111</v>
      </c>
      <c r="B807" s="94" t="s">
        <v>1022</v>
      </c>
      <c r="C807" s="95">
        <f>SUM(C808:C812)</f>
        <v>31</v>
      </c>
    </row>
    <row r="808" customHeight="1" spans="1:3">
      <c r="A808" s="74">
        <v>2111101</v>
      </c>
      <c r="B808" s="96" t="s">
        <v>1023</v>
      </c>
      <c r="C808" s="97">
        <v>0</v>
      </c>
    </row>
    <row r="809" customHeight="1" spans="1:3">
      <c r="A809" s="74">
        <v>2111102</v>
      </c>
      <c r="B809" s="96" t="s">
        <v>1024</v>
      </c>
      <c r="C809" s="97">
        <v>0</v>
      </c>
    </row>
    <row r="810" customHeight="1" spans="1:3">
      <c r="A810" s="74">
        <v>2111103</v>
      </c>
      <c r="B810" s="96" t="s">
        <v>1025</v>
      </c>
      <c r="C810" s="97">
        <v>31</v>
      </c>
    </row>
    <row r="811" customHeight="1" spans="1:3">
      <c r="A811" s="74">
        <v>2111104</v>
      </c>
      <c r="B811" s="96" t="s">
        <v>1026</v>
      </c>
      <c r="C811" s="97">
        <v>0</v>
      </c>
    </row>
    <row r="812" customHeight="1" spans="1:3">
      <c r="A812" s="74">
        <v>2111199</v>
      </c>
      <c r="B812" s="96" t="s">
        <v>1027</v>
      </c>
      <c r="C812" s="97">
        <v>0</v>
      </c>
    </row>
    <row r="813" customHeight="1" spans="1:3">
      <c r="A813" s="74">
        <v>21112</v>
      </c>
      <c r="B813" s="94" t="s">
        <v>1028</v>
      </c>
      <c r="C813" s="95">
        <f>C814</f>
        <v>0</v>
      </c>
    </row>
    <row r="814" customHeight="1" spans="1:3">
      <c r="A814" s="74">
        <v>2111201</v>
      </c>
      <c r="B814" s="96" t="s">
        <v>1029</v>
      </c>
      <c r="C814" s="97">
        <v>0</v>
      </c>
    </row>
    <row r="815" customHeight="1" spans="1:3">
      <c r="A815" s="74">
        <v>21113</v>
      </c>
      <c r="B815" s="94" t="s">
        <v>1030</v>
      </c>
      <c r="C815" s="95">
        <f>C816</f>
        <v>0</v>
      </c>
    </row>
    <row r="816" customHeight="1" spans="1:3">
      <c r="A816" s="74">
        <v>2111301</v>
      </c>
      <c r="B816" s="96" t="s">
        <v>1031</v>
      </c>
      <c r="C816" s="97">
        <v>0</v>
      </c>
    </row>
    <row r="817" customHeight="1" spans="1:3">
      <c r="A817" s="74">
        <v>21114</v>
      </c>
      <c r="B817" s="94" t="s">
        <v>1032</v>
      </c>
      <c r="C817" s="95">
        <f>SUM(C818:C831)</f>
        <v>0</v>
      </c>
    </row>
    <row r="818" customHeight="1" spans="1:3">
      <c r="A818" s="74">
        <v>2111401</v>
      </c>
      <c r="B818" s="96" t="s">
        <v>429</v>
      </c>
      <c r="C818" s="97">
        <v>0</v>
      </c>
    </row>
    <row r="819" customHeight="1" spans="1:3">
      <c r="A819" s="74">
        <v>2111402</v>
      </c>
      <c r="B819" s="96" t="s">
        <v>430</v>
      </c>
      <c r="C819" s="97">
        <v>0</v>
      </c>
    </row>
    <row r="820" customHeight="1" spans="1:3">
      <c r="A820" s="74">
        <v>2111403</v>
      </c>
      <c r="B820" s="96" t="s">
        <v>431</v>
      </c>
      <c r="C820" s="97">
        <v>0</v>
      </c>
    </row>
    <row r="821" customHeight="1" spans="1:3">
      <c r="A821" s="74">
        <v>2111404</v>
      </c>
      <c r="B821" s="96" t="s">
        <v>1033</v>
      </c>
      <c r="C821" s="97">
        <v>0</v>
      </c>
    </row>
    <row r="822" customHeight="1" spans="1:3">
      <c r="A822" s="74">
        <v>2111405</v>
      </c>
      <c r="B822" s="96" t="s">
        <v>1034</v>
      </c>
      <c r="C822" s="97">
        <v>0</v>
      </c>
    </row>
    <row r="823" customHeight="1" spans="1:3">
      <c r="A823" s="74">
        <v>2111406</v>
      </c>
      <c r="B823" s="96" t="s">
        <v>1035</v>
      </c>
      <c r="C823" s="97">
        <v>0</v>
      </c>
    </row>
    <row r="824" customHeight="1" spans="1:3">
      <c r="A824" s="74">
        <v>2111407</v>
      </c>
      <c r="B824" s="96" t="s">
        <v>1036</v>
      </c>
      <c r="C824" s="97">
        <v>0</v>
      </c>
    </row>
    <row r="825" customHeight="1" spans="1:3">
      <c r="A825" s="74">
        <v>2111408</v>
      </c>
      <c r="B825" s="96" t="s">
        <v>1037</v>
      </c>
      <c r="C825" s="97">
        <v>0</v>
      </c>
    </row>
    <row r="826" customHeight="1" spans="1:3">
      <c r="A826" s="74">
        <v>2111409</v>
      </c>
      <c r="B826" s="96" t="s">
        <v>1038</v>
      </c>
      <c r="C826" s="97">
        <v>0</v>
      </c>
    </row>
    <row r="827" customHeight="1" spans="1:3">
      <c r="A827" s="74">
        <v>2111410</v>
      </c>
      <c r="B827" s="96" t="s">
        <v>1039</v>
      </c>
      <c r="C827" s="97">
        <v>0</v>
      </c>
    </row>
    <row r="828" customHeight="1" spans="1:3">
      <c r="A828" s="74">
        <v>2111411</v>
      </c>
      <c r="B828" s="96" t="s">
        <v>470</v>
      </c>
      <c r="C828" s="97">
        <v>0</v>
      </c>
    </row>
    <row r="829" customHeight="1" spans="1:3">
      <c r="A829" s="74">
        <v>2111413</v>
      </c>
      <c r="B829" s="96" t="s">
        <v>1040</v>
      </c>
      <c r="C829" s="97">
        <v>0</v>
      </c>
    </row>
    <row r="830" customHeight="1" spans="1:3">
      <c r="A830" s="74">
        <v>2111450</v>
      </c>
      <c r="B830" s="96" t="s">
        <v>438</v>
      </c>
      <c r="C830" s="97">
        <v>0</v>
      </c>
    </row>
    <row r="831" customHeight="1" spans="1:3">
      <c r="A831" s="74">
        <v>2111499</v>
      </c>
      <c r="B831" s="96" t="s">
        <v>1041</v>
      </c>
      <c r="C831" s="97">
        <v>0</v>
      </c>
    </row>
    <row r="832" customHeight="1" spans="1:3">
      <c r="A832" s="74">
        <v>21199</v>
      </c>
      <c r="B832" s="94" t="s">
        <v>1042</v>
      </c>
      <c r="C832" s="95">
        <f>C833</f>
        <v>3240</v>
      </c>
    </row>
    <row r="833" customHeight="1" spans="1:3">
      <c r="A833" s="74">
        <v>2119901</v>
      </c>
      <c r="B833" s="96" t="s">
        <v>1043</v>
      </c>
      <c r="C833" s="97">
        <v>3240</v>
      </c>
    </row>
    <row r="834" customHeight="1" spans="1:3">
      <c r="A834" s="74">
        <v>212</v>
      </c>
      <c r="B834" s="94" t="s">
        <v>1044</v>
      </c>
      <c r="C834" s="95">
        <f>C835+C846+C848+C851+C853+C855</f>
        <v>38773</v>
      </c>
    </row>
    <row r="835" customHeight="1" spans="1:3">
      <c r="A835" s="74">
        <v>21201</v>
      </c>
      <c r="B835" s="94" t="s">
        <v>1045</v>
      </c>
      <c r="C835" s="95">
        <f>SUM(C836:C845)</f>
        <v>1633</v>
      </c>
    </row>
    <row r="836" customHeight="1" spans="1:3">
      <c r="A836" s="74">
        <v>2120101</v>
      </c>
      <c r="B836" s="96" t="s">
        <v>429</v>
      </c>
      <c r="C836" s="97">
        <v>872</v>
      </c>
    </row>
    <row r="837" customHeight="1" spans="1:3">
      <c r="A837" s="74">
        <v>2120102</v>
      </c>
      <c r="B837" s="96" t="s">
        <v>430</v>
      </c>
      <c r="C837" s="97">
        <v>0</v>
      </c>
    </row>
    <row r="838" customHeight="1" spans="1:3">
      <c r="A838" s="74">
        <v>2120103</v>
      </c>
      <c r="B838" s="96" t="s">
        <v>431</v>
      </c>
      <c r="C838" s="97">
        <v>0</v>
      </c>
    </row>
    <row r="839" customHeight="1" spans="1:3">
      <c r="A839" s="74">
        <v>2120104</v>
      </c>
      <c r="B839" s="96" t="s">
        <v>1046</v>
      </c>
      <c r="C839" s="97">
        <v>625</v>
      </c>
    </row>
    <row r="840" customHeight="1" spans="1:3">
      <c r="A840" s="74">
        <v>2120105</v>
      </c>
      <c r="B840" s="96" t="s">
        <v>1047</v>
      </c>
      <c r="C840" s="97">
        <v>17</v>
      </c>
    </row>
    <row r="841" customHeight="1" spans="1:3">
      <c r="A841" s="74">
        <v>2120106</v>
      </c>
      <c r="B841" s="96" t="s">
        <v>1048</v>
      </c>
      <c r="C841" s="97">
        <v>0</v>
      </c>
    </row>
    <row r="842" customHeight="1" spans="1:3">
      <c r="A842" s="74">
        <v>2120107</v>
      </c>
      <c r="B842" s="96" t="s">
        <v>1049</v>
      </c>
      <c r="C842" s="97">
        <v>0</v>
      </c>
    </row>
    <row r="843" customHeight="1" spans="1:3">
      <c r="A843" s="74">
        <v>2120109</v>
      </c>
      <c r="B843" s="96" t="s">
        <v>1050</v>
      </c>
      <c r="C843" s="97">
        <v>27</v>
      </c>
    </row>
    <row r="844" customHeight="1" spans="1:3">
      <c r="A844" s="74">
        <v>2120110</v>
      </c>
      <c r="B844" s="96" t="s">
        <v>1051</v>
      </c>
      <c r="C844" s="97">
        <v>0</v>
      </c>
    </row>
    <row r="845" customHeight="1" spans="1:3">
      <c r="A845" s="74">
        <v>2120199</v>
      </c>
      <c r="B845" s="96" t="s">
        <v>1052</v>
      </c>
      <c r="C845" s="97">
        <v>92</v>
      </c>
    </row>
    <row r="846" customHeight="1" spans="1:3">
      <c r="A846" s="74">
        <v>21202</v>
      </c>
      <c r="B846" s="94" t="s">
        <v>1053</v>
      </c>
      <c r="C846" s="95">
        <f>C847</f>
        <v>728</v>
      </c>
    </row>
    <row r="847" customHeight="1" spans="1:3">
      <c r="A847" s="74">
        <v>2120201</v>
      </c>
      <c r="B847" s="96" t="s">
        <v>1054</v>
      </c>
      <c r="C847" s="97">
        <v>728</v>
      </c>
    </row>
    <row r="848" customHeight="1" spans="1:3">
      <c r="A848" s="74">
        <v>21203</v>
      </c>
      <c r="B848" s="94" t="s">
        <v>1055</v>
      </c>
      <c r="C848" s="95">
        <f>SUM(C849:C850)</f>
        <v>31297</v>
      </c>
    </row>
    <row r="849" customHeight="1" spans="1:3">
      <c r="A849" s="74">
        <v>2120303</v>
      </c>
      <c r="B849" s="96" t="s">
        <v>1056</v>
      </c>
      <c r="C849" s="97">
        <v>19662</v>
      </c>
    </row>
    <row r="850" customHeight="1" spans="1:3">
      <c r="A850" s="74">
        <v>2120399</v>
      </c>
      <c r="B850" s="96" t="s">
        <v>1057</v>
      </c>
      <c r="C850" s="97">
        <v>11635</v>
      </c>
    </row>
    <row r="851" customHeight="1" spans="1:3">
      <c r="A851" s="74">
        <v>21205</v>
      </c>
      <c r="B851" s="94" t="s">
        <v>1058</v>
      </c>
      <c r="C851" s="95">
        <f t="shared" ref="C851:C855" si="1">C852</f>
        <v>2858</v>
      </c>
    </row>
    <row r="852" customHeight="1" spans="1:3">
      <c r="A852" s="74">
        <v>2120501</v>
      </c>
      <c r="B852" s="96" t="s">
        <v>1059</v>
      </c>
      <c r="C852" s="97">
        <v>2858</v>
      </c>
    </row>
    <row r="853" customHeight="1" spans="1:3">
      <c r="A853" s="74">
        <v>21206</v>
      </c>
      <c r="B853" s="94" t="s">
        <v>1060</v>
      </c>
      <c r="C853" s="95">
        <f t="shared" si="1"/>
        <v>0</v>
      </c>
    </row>
    <row r="854" customHeight="1" spans="1:3">
      <c r="A854" s="74">
        <v>2120601</v>
      </c>
      <c r="B854" s="96" t="s">
        <v>1061</v>
      </c>
      <c r="C854" s="97">
        <v>0</v>
      </c>
    </row>
    <row r="855" customHeight="1" spans="1:3">
      <c r="A855" s="74">
        <v>21299</v>
      </c>
      <c r="B855" s="94" t="s">
        <v>1062</v>
      </c>
      <c r="C855" s="95">
        <f t="shared" si="1"/>
        <v>2257</v>
      </c>
    </row>
    <row r="856" customHeight="1" spans="1:3">
      <c r="A856" s="74">
        <v>2129901</v>
      </c>
      <c r="B856" s="96" t="s">
        <v>1063</v>
      </c>
      <c r="C856" s="97">
        <v>2257</v>
      </c>
    </row>
    <row r="857" customHeight="1" spans="1:3">
      <c r="A857" s="74">
        <v>213</v>
      </c>
      <c r="B857" s="94" t="s">
        <v>1064</v>
      </c>
      <c r="C857" s="95">
        <f>C858+C883+C908+C934+C945+C956+C962+C969+C976+C979</f>
        <v>67087</v>
      </c>
    </row>
    <row r="858" customHeight="1" spans="1:3">
      <c r="A858" s="74">
        <v>21301</v>
      </c>
      <c r="B858" s="94" t="s">
        <v>1065</v>
      </c>
      <c r="C858" s="95">
        <f>SUM(C859:C882)</f>
        <v>17792</v>
      </c>
    </row>
    <row r="859" customHeight="1" spans="1:3">
      <c r="A859" s="74">
        <v>2130101</v>
      </c>
      <c r="B859" s="96" t="s">
        <v>429</v>
      </c>
      <c r="C859" s="97">
        <v>1705</v>
      </c>
    </row>
    <row r="860" customHeight="1" spans="1:3">
      <c r="A860" s="74">
        <v>2130102</v>
      </c>
      <c r="B860" s="96" t="s">
        <v>430</v>
      </c>
      <c r="C860" s="97">
        <v>0</v>
      </c>
    </row>
    <row r="861" customHeight="1" spans="1:3">
      <c r="A861" s="74">
        <v>2130103</v>
      </c>
      <c r="B861" s="96" t="s">
        <v>431</v>
      </c>
      <c r="C861" s="97">
        <v>0</v>
      </c>
    </row>
    <row r="862" customHeight="1" spans="1:3">
      <c r="A862" s="74">
        <v>2130104</v>
      </c>
      <c r="B862" s="96" t="s">
        <v>438</v>
      </c>
      <c r="C862" s="97">
        <v>30</v>
      </c>
    </row>
    <row r="863" customHeight="1" spans="1:3">
      <c r="A863" s="74">
        <v>2130105</v>
      </c>
      <c r="B863" s="96" t="s">
        <v>1066</v>
      </c>
      <c r="C863" s="97">
        <v>0</v>
      </c>
    </row>
    <row r="864" customHeight="1" spans="1:3">
      <c r="A864" s="74">
        <v>2130106</v>
      </c>
      <c r="B864" s="96" t="s">
        <v>1067</v>
      </c>
      <c r="C864" s="97">
        <v>270</v>
      </c>
    </row>
    <row r="865" customHeight="1" spans="1:3">
      <c r="A865" s="74">
        <v>2130108</v>
      </c>
      <c r="B865" s="96" t="s">
        <v>1068</v>
      </c>
      <c r="C865" s="97">
        <v>735</v>
      </c>
    </row>
    <row r="866" customHeight="1" spans="1:3">
      <c r="A866" s="74">
        <v>2130109</v>
      </c>
      <c r="B866" s="96" t="s">
        <v>1069</v>
      </c>
      <c r="C866" s="97">
        <v>113</v>
      </c>
    </row>
    <row r="867" customHeight="1" spans="1:3">
      <c r="A867" s="74">
        <v>2130110</v>
      </c>
      <c r="B867" s="96" t="s">
        <v>1070</v>
      </c>
      <c r="C867" s="97">
        <v>22</v>
      </c>
    </row>
    <row r="868" customHeight="1" spans="1:3">
      <c r="A868" s="74">
        <v>2130111</v>
      </c>
      <c r="B868" s="96" t="s">
        <v>1071</v>
      </c>
      <c r="C868" s="97">
        <v>0</v>
      </c>
    </row>
    <row r="869" customHeight="1" spans="1:3">
      <c r="A869" s="74">
        <v>2130112</v>
      </c>
      <c r="B869" s="96" t="s">
        <v>1072</v>
      </c>
      <c r="C869" s="97">
        <v>0</v>
      </c>
    </row>
    <row r="870" customHeight="1" spans="1:3">
      <c r="A870" s="74">
        <v>2130114</v>
      </c>
      <c r="B870" s="96" t="s">
        <v>1073</v>
      </c>
      <c r="C870" s="97">
        <v>0</v>
      </c>
    </row>
    <row r="871" customHeight="1" spans="1:3">
      <c r="A871" s="74">
        <v>2130119</v>
      </c>
      <c r="B871" s="96" t="s">
        <v>1074</v>
      </c>
      <c r="C871" s="97">
        <v>0</v>
      </c>
    </row>
    <row r="872" customHeight="1" spans="1:3">
      <c r="A872" s="74">
        <v>2130120</v>
      </c>
      <c r="B872" s="96" t="s">
        <v>1075</v>
      </c>
      <c r="C872" s="97">
        <v>0</v>
      </c>
    </row>
    <row r="873" customHeight="1" spans="1:3">
      <c r="A873" s="74">
        <v>2130121</v>
      </c>
      <c r="B873" s="96" t="s">
        <v>1076</v>
      </c>
      <c r="C873" s="97">
        <v>0</v>
      </c>
    </row>
    <row r="874" customHeight="1" spans="1:3">
      <c r="A874" s="74">
        <v>2130122</v>
      </c>
      <c r="B874" s="96" t="s">
        <v>1077</v>
      </c>
      <c r="C874" s="97">
        <v>11905</v>
      </c>
    </row>
    <row r="875" customHeight="1" spans="1:3">
      <c r="A875" s="74">
        <v>2130124</v>
      </c>
      <c r="B875" s="96" t="s">
        <v>1078</v>
      </c>
      <c r="C875" s="97">
        <v>0</v>
      </c>
    </row>
    <row r="876" customHeight="1" spans="1:3">
      <c r="A876" s="74">
        <v>2130125</v>
      </c>
      <c r="B876" s="96" t="s">
        <v>1079</v>
      </c>
      <c r="C876" s="97">
        <v>0</v>
      </c>
    </row>
    <row r="877" customHeight="1" spans="1:3">
      <c r="A877" s="74">
        <v>2130126</v>
      </c>
      <c r="B877" s="96" t="s">
        <v>1080</v>
      </c>
      <c r="C877" s="97">
        <v>0</v>
      </c>
    </row>
    <row r="878" customHeight="1" spans="1:3">
      <c r="A878" s="74">
        <v>2130135</v>
      </c>
      <c r="B878" s="96" t="s">
        <v>1081</v>
      </c>
      <c r="C878" s="97">
        <v>9</v>
      </c>
    </row>
    <row r="879" customHeight="1" spans="1:3">
      <c r="A879" s="74">
        <v>2130142</v>
      </c>
      <c r="B879" s="96" t="s">
        <v>1082</v>
      </c>
      <c r="C879" s="97">
        <v>2805</v>
      </c>
    </row>
    <row r="880" customHeight="1" spans="1:3">
      <c r="A880" s="74">
        <v>2130148</v>
      </c>
      <c r="B880" s="96" t="s">
        <v>1083</v>
      </c>
      <c r="C880" s="97">
        <v>0</v>
      </c>
    </row>
    <row r="881" customHeight="1" spans="1:3">
      <c r="A881" s="74">
        <v>2130152</v>
      </c>
      <c r="B881" s="96" t="s">
        <v>1084</v>
      </c>
      <c r="C881" s="97">
        <v>0</v>
      </c>
    </row>
    <row r="882" customHeight="1" spans="1:3">
      <c r="A882" s="74">
        <v>2130199</v>
      </c>
      <c r="B882" s="96" t="s">
        <v>1085</v>
      </c>
      <c r="C882" s="97">
        <v>198</v>
      </c>
    </row>
    <row r="883" customHeight="1" spans="1:3">
      <c r="A883" s="74">
        <v>21302</v>
      </c>
      <c r="B883" s="94" t="s">
        <v>1086</v>
      </c>
      <c r="C883" s="95">
        <f>SUM(C884:C907)</f>
        <v>6239</v>
      </c>
    </row>
    <row r="884" customHeight="1" spans="1:3">
      <c r="A884" s="74">
        <v>2130201</v>
      </c>
      <c r="B884" s="96" t="s">
        <v>429</v>
      </c>
      <c r="C884" s="97">
        <v>156</v>
      </c>
    </row>
    <row r="885" customHeight="1" spans="1:3">
      <c r="A885" s="74">
        <v>2130202</v>
      </c>
      <c r="B885" s="96" t="s">
        <v>430</v>
      </c>
      <c r="C885" s="97">
        <v>15</v>
      </c>
    </row>
    <row r="886" customHeight="1" spans="1:3">
      <c r="A886" s="74">
        <v>2130203</v>
      </c>
      <c r="B886" s="96" t="s">
        <v>431</v>
      </c>
      <c r="C886" s="97">
        <v>0</v>
      </c>
    </row>
    <row r="887" customHeight="1" spans="1:3">
      <c r="A887" s="74">
        <v>2130204</v>
      </c>
      <c r="B887" s="96" t="s">
        <v>1087</v>
      </c>
      <c r="C887" s="97">
        <v>49</v>
      </c>
    </row>
    <row r="888" customHeight="1" spans="1:3">
      <c r="A888" s="74">
        <v>2130205</v>
      </c>
      <c r="B888" s="96" t="s">
        <v>1088</v>
      </c>
      <c r="C888" s="97">
        <v>38</v>
      </c>
    </row>
    <row r="889" customHeight="1" spans="1:3">
      <c r="A889" s="74">
        <v>2130206</v>
      </c>
      <c r="B889" s="96" t="s">
        <v>1089</v>
      </c>
      <c r="C889" s="97">
        <v>60</v>
      </c>
    </row>
    <row r="890" customHeight="1" spans="1:3">
      <c r="A890" s="74">
        <v>2130207</v>
      </c>
      <c r="B890" s="96" t="s">
        <v>1090</v>
      </c>
      <c r="C890" s="97">
        <v>17</v>
      </c>
    </row>
    <row r="891" customHeight="1" spans="1:3">
      <c r="A891" s="74">
        <v>2130209</v>
      </c>
      <c r="B891" s="96" t="s">
        <v>1091</v>
      </c>
      <c r="C891" s="97">
        <v>5361</v>
      </c>
    </row>
    <row r="892" customHeight="1" spans="1:3">
      <c r="A892" s="74">
        <v>2130210</v>
      </c>
      <c r="B892" s="96" t="s">
        <v>1092</v>
      </c>
      <c r="C892" s="97">
        <v>0</v>
      </c>
    </row>
    <row r="893" customHeight="1" spans="1:3">
      <c r="A893" s="74">
        <v>2130211</v>
      </c>
      <c r="B893" s="96" t="s">
        <v>1093</v>
      </c>
      <c r="C893" s="97">
        <v>31</v>
      </c>
    </row>
    <row r="894" customHeight="1" spans="1:3">
      <c r="A894" s="74">
        <v>2130212</v>
      </c>
      <c r="B894" s="96" t="s">
        <v>1094</v>
      </c>
      <c r="C894" s="97">
        <v>0</v>
      </c>
    </row>
    <row r="895" customHeight="1" spans="1:3">
      <c r="A895" s="74">
        <v>2130213</v>
      </c>
      <c r="B895" s="96" t="s">
        <v>1095</v>
      </c>
      <c r="C895" s="97">
        <v>103</v>
      </c>
    </row>
    <row r="896" customHeight="1" spans="1:3">
      <c r="A896" s="74">
        <v>2130217</v>
      </c>
      <c r="B896" s="96" t="s">
        <v>1096</v>
      </c>
      <c r="C896" s="97">
        <v>0</v>
      </c>
    </row>
    <row r="897" customHeight="1" spans="1:3">
      <c r="A897" s="74">
        <v>2130220</v>
      </c>
      <c r="B897" s="96" t="s">
        <v>1097</v>
      </c>
      <c r="C897" s="97">
        <v>0</v>
      </c>
    </row>
    <row r="898" customHeight="1" spans="1:3">
      <c r="A898" s="74">
        <v>2130221</v>
      </c>
      <c r="B898" s="96" t="s">
        <v>1098</v>
      </c>
      <c r="C898" s="97">
        <v>382</v>
      </c>
    </row>
    <row r="899" customHeight="1" spans="1:3">
      <c r="A899" s="74">
        <v>2130223</v>
      </c>
      <c r="B899" s="96" t="s">
        <v>1099</v>
      </c>
      <c r="C899" s="97">
        <v>0</v>
      </c>
    </row>
    <row r="900" customHeight="1" spans="1:3">
      <c r="A900" s="74">
        <v>2130226</v>
      </c>
      <c r="B900" s="96" t="s">
        <v>1100</v>
      </c>
      <c r="C900" s="97">
        <v>0</v>
      </c>
    </row>
    <row r="901" customHeight="1" spans="1:3">
      <c r="A901" s="74">
        <v>2130227</v>
      </c>
      <c r="B901" s="96" t="s">
        <v>1101</v>
      </c>
      <c r="C901" s="97">
        <v>0</v>
      </c>
    </row>
    <row r="902" customHeight="1" spans="1:3">
      <c r="A902" s="74">
        <v>2130232</v>
      </c>
      <c r="B902" s="96" t="s">
        <v>1102</v>
      </c>
      <c r="C902" s="97">
        <v>0</v>
      </c>
    </row>
    <row r="903" customHeight="1" spans="1:3">
      <c r="A903" s="74">
        <v>2130234</v>
      </c>
      <c r="B903" s="96" t="s">
        <v>1103</v>
      </c>
      <c r="C903" s="97">
        <v>27</v>
      </c>
    </row>
    <row r="904" customHeight="1" spans="1:3">
      <c r="A904" s="74">
        <v>2130235</v>
      </c>
      <c r="B904" s="96" t="s">
        <v>1104</v>
      </c>
      <c r="C904" s="97">
        <v>0</v>
      </c>
    </row>
    <row r="905" customHeight="1" spans="1:3">
      <c r="A905" s="74">
        <v>2130236</v>
      </c>
      <c r="B905" s="96" t="s">
        <v>1105</v>
      </c>
      <c r="C905" s="97">
        <v>0</v>
      </c>
    </row>
    <row r="906" customHeight="1" spans="1:3">
      <c r="A906" s="74">
        <v>2130237</v>
      </c>
      <c r="B906" s="96" t="s">
        <v>1106</v>
      </c>
      <c r="C906" s="97">
        <v>0</v>
      </c>
    </row>
    <row r="907" customHeight="1" spans="1:3">
      <c r="A907" s="74">
        <v>2130299</v>
      </c>
      <c r="B907" s="96" t="s">
        <v>1107</v>
      </c>
      <c r="C907" s="97">
        <v>0</v>
      </c>
    </row>
    <row r="908" customHeight="1" spans="1:3">
      <c r="A908" s="74">
        <v>21303</v>
      </c>
      <c r="B908" s="94" t="s">
        <v>1108</v>
      </c>
      <c r="C908" s="95">
        <f>SUM(C909:C933)</f>
        <v>7779</v>
      </c>
    </row>
    <row r="909" customHeight="1" spans="1:3">
      <c r="A909" s="74">
        <v>2130301</v>
      </c>
      <c r="B909" s="96" t="s">
        <v>429</v>
      </c>
      <c r="C909" s="97">
        <v>1509</v>
      </c>
    </row>
    <row r="910" customHeight="1" spans="1:3">
      <c r="A910" s="74">
        <v>2130302</v>
      </c>
      <c r="B910" s="96" t="s">
        <v>430</v>
      </c>
      <c r="C910" s="97">
        <v>11</v>
      </c>
    </row>
    <row r="911" customHeight="1" spans="1:3">
      <c r="A911" s="74">
        <v>2130303</v>
      </c>
      <c r="B911" s="96" t="s">
        <v>431</v>
      </c>
      <c r="C911" s="97">
        <v>0</v>
      </c>
    </row>
    <row r="912" customHeight="1" spans="1:3">
      <c r="A912" s="74">
        <v>2130304</v>
      </c>
      <c r="B912" s="96" t="s">
        <v>1109</v>
      </c>
      <c r="C912" s="97">
        <v>0</v>
      </c>
    </row>
    <row r="913" customHeight="1" spans="1:3">
      <c r="A913" s="74">
        <v>2130305</v>
      </c>
      <c r="B913" s="96" t="s">
        <v>1110</v>
      </c>
      <c r="C913" s="97">
        <v>16</v>
      </c>
    </row>
    <row r="914" customHeight="1" spans="1:3">
      <c r="A914" s="74">
        <v>2130306</v>
      </c>
      <c r="B914" s="96" t="s">
        <v>1111</v>
      </c>
      <c r="C914" s="97">
        <v>0</v>
      </c>
    </row>
    <row r="915" customHeight="1" spans="1:3">
      <c r="A915" s="74">
        <v>2130307</v>
      </c>
      <c r="B915" s="96" t="s">
        <v>1112</v>
      </c>
      <c r="C915" s="97">
        <v>0</v>
      </c>
    </row>
    <row r="916" customHeight="1" spans="1:3">
      <c r="A916" s="74">
        <v>2130308</v>
      </c>
      <c r="B916" s="96" t="s">
        <v>1113</v>
      </c>
      <c r="C916" s="97">
        <v>0</v>
      </c>
    </row>
    <row r="917" customHeight="1" spans="1:3">
      <c r="A917" s="74">
        <v>2130309</v>
      </c>
      <c r="B917" s="96" t="s">
        <v>1114</v>
      </c>
      <c r="C917" s="97">
        <v>7</v>
      </c>
    </row>
    <row r="918" customHeight="1" spans="1:3">
      <c r="A918" s="74">
        <v>2130310</v>
      </c>
      <c r="B918" s="96" t="s">
        <v>1115</v>
      </c>
      <c r="C918" s="97">
        <v>0</v>
      </c>
    </row>
    <row r="919" customHeight="1" spans="1:3">
      <c r="A919" s="74">
        <v>2130311</v>
      </c>
      <c r="B919" s="96" t="s">
        <v>1116</v>
      </c>
      <c r="C919" s="97">
        <v>25</v>
      </c>
    </row>
    <row r="920" customHeight="1" spans="1:3">
      <c r="A920" s="74">
        <v>2130312</v>
      </c>
      <c r="B920" s="96" t="s">
        <v>1117</v>
      </c>
      <c r="C920" s="97">
        <v>0</v>
      </c>
    </row>
    <row r="921" customHeight="1" spans="1:3">
      <c r="A921" s="74">
        <v>2130313</v>
      </c>
      <c r="B921" s="96" t="s">
        <v>1118</v>
      </c>
      <c r="C921" s="97">
        <v>0</v>
      </c>
    </row>
    <row r="922" customHeight="1" spans="1:3">
      <c r="A922" s="74">
        <v>2130314</v>
      </c>
      <c r="B922" s="96" t="s">
        <v>1119</v>
      </c>
      <c r="C922" s="97">
        <v>40</v>
      </c>
    </row>
    <row r="923" customHeight="1" spans="1:3">
      <c r="A923" s="74">
        <v>2130315</v>
      </c>
      <c r="B923" s="96" t="s">
        <v>1120</v>
      </c>
      <c r="C923" s="97">
        <v>1127</v>
      </c>
    </row>
    <row r="924" customHeight="1" spans="1:3">
      <c r="A924" s="74">
        <v>2130316</v>
      </c>
      <c r="B924" s="96" t="s">
        <v>1121</v>
      </c>
      <c r="C924" s="97">
        <v>5035</v>
      </c>
    </row>
    <row r="925" customHeight="1" spans="1:3">
      <c r="A925" s="74">
        <v>2130317</v>
      </c>
      <c r="B925" s="96" t="s">
        <v>1122</v>
      </c>
      <c r="C925" s="97">
        <v>0</v>
      </c>
    </row>
    <row r="926" customHeight="1" spans="1:3">
      <c r="A926" s="74">
        <v>2130318</v>
      </c>
      <c r="B926" s="96" t="s">
        <v>1123</v>
      </c>
      <c r="C926" s="97">
        <v>0</v>
      </c>
    </row>
    <row r="927" customHeight="1" spans="1:3">
      <c r="A927" s="74">
        <v>2130319</v>
      </c>
      <c r="B927" s="96" t="s">
        <v>1124</v>
      </c>
      <c r="C927" s="97">
        <v>0</v>
      </c>
    </row>
    <row r="928" customHeight="1" spans="1:3">
      <c r="A928" s="74">
        <v>2130321</v>
      </c>
      <c r="B928" s="96" t="s">
        <v>1125</v>
      </c>
      <c r="C928" s="97">
        <v>0</v>
      </c>
    </row>
    <row r="929" customHeight="1" spans="1:3">
      <c r="A929" s="74">
        <v>2130322</v>
      </c>
      <c r="B929" s="96" t="s">
        <v>1126</v>
      </c>
      <c r="C929" s="97">
        <v>0</v>
      </c>
    </row>
    <row r="930" customHeight="1" spans="1:3">
      <c r="A930" s="74">
        <v>2130333</v>
      </c>
      <c r="B930" s="96" t="s">
        <v>1099</v>
      </c>
      <c r="C930" s="97">
        <v>0</v>
      </c>
    </row>
    <row r="931" customHeight="1" spans="1:3">
      <c r="A931" s="74">
        <v>2130334</v>
      </c>
      <c r="B931" s="96" t="s">
        <v>1127</v>
      </c>
      <c r="C931" s="97">
        <v>0</v>
      </c>
    </row>
    <row r="932" customHeight="1" spans="1:3">
      <c r="A932" s="74">
        <v>2130335</v>
      </c>
      <c r="B932" s="96" t="s">
        <v>1128</v>
      </c>
      <c r="C932" s="97">
        <v>9</v>
      </c>
    </row>
    <row r="933" customHeight="1" spans="1:3">
      <c r="A933" s="74">
        <v>2130399</v>
      </c>
      <c r="B933" s="96" t="s">
        <v>1129</v>
      </c>
      <c r="C933" s="97">
        <v>0</v>
      </c>
    </row>
    <row r="934" customHeight="1" spans="1:3">
      <c r="A934" s="74">
        <v>21304</v>
      </c>
      <c r="B934" s="94" t="s">
        <v>1130</v>
      </c>
      <c r="C934" s="95">
        <f>SUM(C935:C944)</f>
        <v>0</v>
      </c>
    </row>
    <row r="935" customHeight="1" spans="1:3">
      <c r="A935" s="74">
        <v>2130401</v>
      </c>
      <c r="B935" s="96" t="s">
        <v>429</v>
      </c>
      <c r="C935" s="97">
        <v>0</v>
      </c>
    </row>
    <row r="936" customHeight="1" spans="1:3">
      <c r="A936" s="74">
        <v>2130402</v>
      </c>
      <c r="B936" s="96" t="s">
        <v>430</v>
      </c>
      <c r="C936" s="97">
        <v>0</v>
      </c>
    </row>
    <row r="937" customHeight="1" spans="1:3">
      <c r="A937" s="74">
        <v>2130403</v>
      </c>
      <c r="B937" s="96" t="s">
        <v>431</v>
      </c>
      <c r="C937" s="97">
        <v>0</v>
      </c>
    </row>
    <row r="938" customHeight="1" spans="1:3">
      <c r="A938" s="74">
        <v>2130404</v>
      </c>
      <c r="B938" s="96" t="s">
        <v>1131</v>
      </c>
      <c r="C938" s="97">
        <v>0</v>
      </c>
    </row>
    <row r="939" customHeight="1" spans="1:3">
      <c r="A939" s="74">
        <v>2130405</v>
      </c>
      <c r="B939" s="96" t="s">
        <v>1132</v>
      </c>
      <c r="C939" s="97">
        <v>0</v>
      </c>
    </row>
    <row r="940" customHeight="1" spans="1:3">
      <c r="A940" s="74">
        <v>2130406</v>
      </c>
      <c r="B940" s="96" t="s">
        <v>1133</v>
      </c>
      <c r="C940" s="97">
        <v>0</v>
      </c>
    </row>
    <row r="941" customHeight="1" spans="1:3">
      <c r="A941" s="74">
        <v>2130407</v>
      </c>
      <c r="B941" s="96" t="s">
        <v>1134</v>
      </c>
      <c r="C941" s="97">
        <v>0</v>
      </c>
    </row>
    <row r="942" customHeight="1" spans="1:3">
      <c r="A942" s="74">
        <v>2130408</v>
      </c>
      <c r="B942" s="96" t="s">
        <v>1135</v>
      </c>
      <c r="C942" s="97">
        <v>0</v>
      </c>
    </row>
    <row r="943" customHeight="1" spans="1:3">
      <c r="A943" s="74">
        <v>2130409</v>
      </c>
      <c r="B943" s="96" t="s">
        <v>1136</v>
      </c>
      <c r="C943" s="97">
        <v>0</v>
      </c>
    </row>
    <row r="944" customHeight="1" spans="1:3">
      <c r="A944" s="74">
        <v>2130499</v>
      </c>
      <c r="B944" s="96" t="s">
        <v>1137</v>
      </c>
      <c r="C944" s="97">
        <v>0</v>
      </c>
    </row>
    <row r="945" customHeight="1" spans="1:3">
      <c r="A945" s="74">
        <v>21305</v>
      </c>
      <c r="B945" s="94" t="s">
        <v>1138</v>
      </c>
      <c r="C945" s="95">
        <f>SUM(C946:C955)</f>
        <v>28195</v>
      </c>
    </row>
    <row r="946" customHeight="1" spans="1:3">
      <c r="A946" s="74">
        <v>2130501</v>
      </c>
      <c r="B946" s="96" t="s">
        <v>429</v>
      </c>
      <c r="C946" s="97">
        <v>109</v>
      </c>
    </row>
    <row r="947" customHeight="1" spans="1:3">
      <c r="A947" s="74">
        <v>2130502</v>
      </c>
      <c r="B947" s="96" t="s">
        <v>430</v>
      </c>
      <c r="C947" s="97">
        <v>0</v>
      </c>
    </row>
    <row r="948" customHeight="1" spans="1:3">
      <c r="A948" s="74">
        <v>2130503</v>
      </c>
      <c r="B948" s="96" t="s">
        <v>431</v>
      </c>
      <c r="C948" s="97">
        <v>0</v>
      </c>
    </row>
    <row r="949" customHeight="1" spans="1:3">
      <c r="A949" s="74">
        <v>2130504</v>
      </c>
      <c r="B949" s="96" t="s">
        <v>1139</v>
      </c>
      <c r="C949" s="97">
        <v>18455</v>
      </c>
    </row>
    <row r="950" customHeight="1" spans="1:3">
      <c r="A950" s="74">
        <v>2130505</v>
      </c>
      <c r="B950" s="96" t="s">
        <v>1140</v>
      </c>
      <c r="C950" s="97">
        <v>5077</v>
      </c>
    </row>
    <row r="951" customHeight="1" spans="1:3">
      <c r="A951" s="74">
        <v>2130506</v>
      </c>
      <c r="B951" s="96" t="s">
        <v>1141</v>
      </c>
      <c r="C951" s="97">
        <v>2369</v>
      </c>
    </row>
    <row r="952" customHeight="1" spans="1:3">
      <c r="A952" s="74">
        <v>2130507</v>
      </c>
      <c r="B952" s="96" t="s">
        <v>1142</v>
      </c>
      <c r="C952" s="97">
        <v>0</v>
      </c>
    </row>
    <row r="953" customHeight="1" spans="1:3">
      <c r="A953" s="74">
        <v>2130508</v>
      </c>
      <c r="B953" s="96" t="s">
        <v>1143</v>
      </c>
      <c r="C953" s="97">
        <v>0</v>
      </c>
    </row>
    <row r="954" customHeight="1" spans="1:3">
      <c r="A954" s="74">
        <v>2130550</v>
      </c>
      <c r="B954" s="96" t="s">
        <v>1144</v>
      </c>
      <c r="C954" s="97">
        <v>0</v>
      </c>
    </row>
    <row r="955" customHeight="1" spans="1:3">
      <c r="A955" s="74">
        <v>2130599</v>
      </c>
      <c r="B955" s="96" t="s">
        <v>1145</v>
      </c>
      <c r="C955" s="97">
        <v>2185</v>
      </c>
    </row>
    <row r="956" customHeight="1" spans="1:3">
      <c r="A956" s="74">
        <v>21306</v>
      </c>
      <c r="B956" s="94" t="s">
        <v>1146</v>
      </c>
      <c r="C956" s="95">
        <f>SUM(C957:C961)</f>
        <v>0</v>
      </c>
    </row>
    <row r="957" customHeight="1" spans="1:3">
      <c r="A957" s="74">
        <v>2130601</v>
      </c>
      <c r="B957" s="96" t="s">
        <v>723</v>
      </c>
      <c r="C957" s="97">
        <v>0</v>
      </c>
    </row>
    <row r="958" customHeight="1" spans="1:3">
      <c r="A958" s="74">
        <v>2130602</v>
      </c>
      <c r="B958" s="96" t="s">
        <v>1147</v>
      </c>
      <c r="C958" s="97">
        <v>0</v>
      </c>
    </row>
    <row r="959" customHeight="1" spans="1:3">
      <c r="A959" s="74">
        <v>2130603</v>
      </c>
      <c r="B959" s="96" t="s">
        <v>1148</v>
      </c>
      <c r="C959" s="97">
        <v>0</v>
      </c>
    </row>
    <row r="960" customHeight="1" spans="1:3">
      <c r="A960" s="74">
        <v>2130604</v>
      </c>
      <c r="B960" s="96" t="s">
        <v>1149</v>
      </c>
      <c r="C960" s="97">
        <v>0</v>
      </c>
    </row>
    <row r="961" customHeight="1" spans="1:3">
      <c r="A961" s="74">
        <v>2130699</v>
      </c>
      <c r="B961" s="96" t="s">
        <v>1150</v>
      </c>
      <c r="C961" s="97">
        <v>0</v>
      </c>
    </row>
    <row r="962" customHeight="1" spans="1:3">
      <c r="A962" s="74">
        <v>21307</v>
      </c>
      <c r="B962" s="94" t="s">
        <v>1151</v>
      </c>
      <c r="C962" s="95">
        <f>SUM(C963:C968)</f>
        <v>2900</v>
      </c>
    </row>
    <row r="963" customHeight="1" spans="1:3">
      <c r="A963" s="74">
        <v>2130701</v>
      </c>
      <c r="B963" s="96" t="s">
        <v>1152</v>
      </c>
      <c r="C963" s="97">
        <v>0</v>
      </c>
    </row>
    <row r="964" customHeight="1" spans="1:3">
      <c r="A964" s="74">
        <v>2130704</v>
      </c>
      <c r="B964" s="96" t="s">
        <v>1153</v>
      </c>
      <c r="C964" s="97">
        <v>0</v>
      </c>
    </row>
    <row r="965" customHeight="1" spans="1:3">
      <c r="A965" s="74">
        <v>2130705</v>
      </c>
      <c r="B965" s="96" t="s">
        <v>1154</v>
      </c>
      <c r="C965" s="97">
        <v>2900</v>
      </c>
    </row>
    <row r="966" customHeight="1" spans="1:3">
      <c r="A966" s="74">
        <v>2130706</v>
      </c>
      <c r="B966" s="96" t="s">
        <v>1155</v>
      </c>
      <c r="C966" s="97">
        <v>0</v>
      </c>
    </row>
    <row r="967" customHeight="1" spans="1:3">
      <c r="A967" s="74">
        <v>2130707</v>
      </c>
      <c r="B967" s="96" t="s">
        <v>1156</v>
      </c>
      <c r="C967" s="97">
        <v>0</v>
      </c>
    </row>
    <row r="968" customHeight="1" spans="1:3">
      <c r="A968" s="74">
        <v>2130799</v>
      </c>
      <c r="B968" s="96" t="s">
        <v>1157</v>
      </c>
      <c r="C968" s="97">
        <v>0</v>
      </c>
    </row>
    <row r="969" customHeight="1" spans="1:3">
      <c r="A969" s="74">
        <v>21308</v>
      </c>
      <c r="B969" s="94" t="s">
        <v>1158</v>
      </c>
      <c r="C969" s="95">
        <f>SUM(C970:C975)</f>
        <v>3987</v>
      </c>
    </row>
    <row r="970" customHeight="1" spans="1:3">
      <c r="A970" s="74">
        <v>2130801</v>
      </c>
      <c r="B970" s="96" t="s">
        <v>1159</v>
      </c>
      <c r="C970" s="97">
        <v>0</v>
      </c>
    </row>
    <row r="971" customHeight="1" spans="1:3">
      <c r="A971" s="74">
        <v>2130802</v>
      </c>
      <c r="B971" s="96" t="s">
        <v>1160</v>
      </c>
      <c r="C971" s="97">
        <v>0</v>
      </c>
    </row>
    <row r="972" customHeight="1" spans="1:3">
      <c r="A972" s="74">
        <v>2130803</v>
      </c>
      <c r="B972" s="96" t="s">
        <v>1161</v>
      </c>
      <c r="C972" s="97">
        <v>2540</v>
      </c>
    </row>
    <row r="973" customHeight="1" spans="1:3">
      <c r="A973" s="74">
        <v>2130804</v>
      </c>
      <c r="B973" s="96" t="s">
        <v>1162</v>
      </c>
      <c r="C973" s="97">
        <v>0</v>
      </c>
    </row>
    <row r="974" customHeight="1" spans="1:3">
      <c r="A974" s="74">
        <v>2130805</v>
      </c>
      <c r="B974" s="96" t="s">
        <v>1163</v>
      </c>
      <c r="C974" s="97">
        <v>0</v>
      </c>
    </row>
    <row r="975" customHeight="1" spans="1:3">
      <c r="A975" s="74">
        <v>2130899</v>
      </c>
      <c r="B975" s="96" t="s">
        <v>1164</v>
      </c>
      <c r="C975" s="97">
        <v>1447</v>
      </c>
    </row>
    <row r="976" customHeight="1" spans="1:3">
      <c r="A976" s="74">
        <v>21309</v>
      </c>
      <c r="B976" s="94" t="s">
        <v>1165</v>
      </c>
      <c r="C976" s="95">
        <f>SUM(C977:C978)</f>
        <v>195</v>
      </c>
    </row>
    <row r="977" customHeight="1" spans="1:3">
      <c r="A977" s="74">
        <v>2130901</v>
      </c>
      <c r="B977" s="96" t="s">
        <v>1166</v>
      </c>
      <c r="C977" s="97">
        <v>195</v>
      </c>
    </row>
    <row r="978" customHeight="1" spans="1:3">
      <c r="A978" s="74">
        <v>2130999</v>
      </c>
      <c r="B978" s="96" t="s">
        <v>1167</v>
      </c>
      <c r="C978" s="97">
        <v>0</v>
      </c>
    </row>
    <row r="979" customHeight="1" spans="1:3">
      <c r="A979" s="74">
        <v>21399</v>
      </c>
      <c r="B979" s="94" t="s">
        <v>1168</v>
      </c>
      <c r="C979" s="95">
        <f>SUM(C980:C981)</f>
        <v>0</v>
      </c>
    </row>
    <row r="980" customHeight="1" spans="1:3">
      <c r="A980" s="74">
        <v>2139901</v>
      </c>
      <c r="B980" s="96" t="s">
        <v>1169</v>
      </c>
      <c r="C980" s="97">
        <v>0</v>
      </c>
    </row>
    <row r="981" customHeight="1" spans="1:3">
      <c r="A981" s="74">
        <v>2139999</v>
      </c>
      <c r="B981" s="96" t="s">
        <v>1170</v>
      </c>
      <c r="C981" s="97">
        <v>0</v>
      </c>
    </row>
    <row r="982" customHeight="1" spans="1:3">
      <c r="A982" s="74">
        <v>214</v>
      </c>
      <c r="B982" s="94" t="s">
        <v>1171</v>
      </c>
      <c r="C982" s="95">
        <f>C983+C1006+C1016+C1026+C1031+C1038+C1043</f>
        <v>4390</v>
      </c>
    </row>
    <row r="983" customHeight="1" spans="1:3">
      <c r="A983" s="74">
        <v>21401</v>
      </c>
      <c r="B983" s="94" t="s">
        <v>1172</v>
      </c>
      <c r="C983" s="95">
        <f>SUM(C984:C1005)</f>
        <v>3046</v>
      </c>
    </row>
    <row r="984" customHeight="1" spans="1:3">
      <c r="A984" s="74">
        <v>2140101</v>
      </c>
      <c r="B984" s="96" t="s">
        <v>429</v>
      </c>
      <c r="C984" s="97">
        <v>783</v>
      </c>
    </row>
    <row r="985" customHeight="1" spans="1:3">
      <c r="A985" s="74">
        <v>2140102</v>
      </c>
      <c r="B985" s="96" t="s">
        <v>430</v>
      </c>
      <c r="C985" s="97">
        <v>107</v>
      </c>
    </row>
    <row r="986" customHeight="1" spans="1:3">
      <c r="A986" s="74">
        <v>2140103</v>
      </c>
      <c r="B986" s="96" t="s">
        <v>431</v>
      </c>
      <c r="C986" s="97">
        <v>0</v>
      </c>
    </row>
    <row r="987" customHeight="1" spans="1:3">
      <c r="A987" s="74">
        <v>2140104</v>
      </c>
      <c r="B987" s="96" t="s">
        <v>1173</v>
      </c>
      <c r="C987" s="97">
        <v>454</v>
      </c>
    </row>
    <row r="988" customHeight="1" spans="1:3">
      <c r="A988" s="74">
        <v>2140106</v>
      </c>
      <c r="B988" s="96" t="s">
        <v>1174</v>
      </c>
      <c r="C988" s="97">
        <v>382</v>
      </c>
    </row>
    <row r="989" customHeight="1" spans="1:3">
      <c r="A989" s="74">
        <v>2140109</v>
      </c>
      <c r="B989" s="96" t="s">
        <v>1175</v>
      </c>
      <c r="C989" s="97">
        <v>0</v>
      </c>
    </row>
    <row r="990" customHeight="1" spans="1:3">
      <c r="A990" s="74">
        <v>2140110</v>
      </c>
      <c r="B990" s="96" t="s">
        <v>1176</v>
      </c>
      <c r="C990" s="97">
        <v>109</v>
      </c>
    </row>
    <row r="991" customHeight="1" spans="1:3">
      <c r="A991" s="74">
        <v>2140111</v>
      </c>
      <c r="B991" s="96" t="s">
        <v>1177</v>
      </c>
      <c r="C991" s="97">
        <v>0</v>
      </c>
    </row>
    <row r="992" customHeight="1" spans="1:3">
      <c r="A992" s="74">
        <v>2140112</v>
      </c>
      <c r="B992" s="96" t="s">
        <v>1178</v>
      </c>
      <c r="C992" s="97">
        <v>1211</v>
      </c>
    </row>
    <row r="993" customHeight="1" spans="1:3">
      <c r="A993" s="74">
        <v>2140114</v>
      </c>
      <c r="B993" s="96" t="s">
        <v>1179</v>
      </c>
      <c r="C993" s="97">
        <v>0</v>
      </c>
    </row>
    <row r="994" customHeight="1" spans="1:3">
      <c r="A994" s="74">
        <v>2140122</v>
      </c>
      <c r="B994" s="96" t="s">
        <v>1180</v>
      </c>
      <c r="C994" s="97">
        <v>0</v>
      </c>
    </row>
    <row r="995" customHeight="1" spans="1:3">
      <c r="A995" s="74">
        <v>2140123</v>
      </c>
      <c r="B995" s="96" t="s">
        <v>1181</v>
      </c>
      <c r="C995" s="97">
        <v>0</v>
      </c>
    </row>
    <row r="996" customHeight="1" spans="1:3">
      <c r="A996" s="74">
        <v>2140127</v>
      </c>
      <c r="B996" s="96" t="s">
        <v>1182</v>
      </c>
      <c r="C996" s="97">
        <v>0</v>
      </c>
    </row>
    <row r="997" customHeight="1" spans="1:3">
      <c r="A997" s="74">
        <v>2140128</v>
      </c>
      <c r="B997" s="96" t="s">
        <v>1183</v>
      </c>
      <c r="C997" s="97">
        <v>0</v>
      </c>
    </row>
    <row r="998" customHeight="1" spans="1:3">
      <c r="A998" s="74">
        <v>2140129</v>
      </c>
      <c r="B998" s="96" t="s">
        <v>1184</v>
      </c>
      <c r="C998" s="97">
        <v>0</v>
      </c>
    </row>
    <row r="999" customHeight="1" spans="1:3">
      <c r="A999" s="74">
        <v>2140130</v>
      </c>
      <c r="B999" s="96" t="s">
        <v>1185</v>
      </c>
      <c r="C999" s="97">
        <v>0</v>
      </c>
    </row>
    <row r="1000" customHeight="1" spans="1:3">
      <c r="A1000" s="74">
        <v>2140131</v>
      </c>
      <c r="B1000" s="96" t="s">
        <v>1186</v>
      </c>
      <c r="C1000" s="97">
        <v>0</v>
      </c>
    </row>
    <row r="1001" customHeight="1" spans="1:3">
      <c r="A1001" s="74">
        <v>2140133</v>
      </c>
      <c r="B1001" s="96" t="s">
        <v>1187</v>
      </c>
      <c r="C1001" s="97">
        <v>0</v>
      </c>
    </row>
    <row r="1002" customHeight="1" spans="1:3">
      <c r="A1002" s="74">
        <v>2140136</v>
      </c>
      <c r="B1002" s="96" t="s">
        <v>1188</v>
      </c>
      <c r="C1002" s="97">
        <v>0</v>
      </c>
    </row>
    <row r="1003" customHeight="1" spans="1:3">
      <c r="A1003" s="74">
        <v>2140138</v>
      </c>
      <c r="B1003" s="96" t="s">
        <v>1189</v>
      </c>
      <c r="C1003" s="97">
        <v>0</v>
      </c>
    </row>
    <row r="1004" customHeight="1" spans="1:3">
      <c r="A1004" s="74">
        <v>2140139</v>
      </c>
      <c r="B1004" s="96" t="s">
        <v>1190</v>
      </c>
      <c r="C1004" s="97">
        <v>0</v>
      </c>
    </row>
    <row r="1005" customHeight="1" spans="1:3">
      <c r="A1005" s="74">
        <v>2140199</v>
      </c>
      <c r="B1005" s="96" t="s">
        <v>1191</v>
      </c>
      <c r="C1005" s="97">
        <v>0</v>
      </c>
    </row>
    <row r="1006" customHeight="1" spans="1:3">
      <c r="A1006" s="74">
        <v>21402</v>
      </c>
      <c r="B1006" s="94" t="s">
        <v>1192</v>
      </c>
      <c r="C1006" s="95">
        <f>SUM(C1007:C1015)</f>
        <v>840</v>
      </c>
    </row>
    <row r="1007" customHeight="1" spans="1:3">
      <c r="A1007" s="74">
        <v>2140201</v>
      </c>
      <c r="B1007" s="96" t="s">
        <v>429</v>
      </c>
      <c r="C1007" s="97">
        <v>0</v>
      </c>
    </row>
    <row r="1008" customHeight="1" spans="1:3">
      <c r="A1008" s="74">
        <v>2140202</v>
      </c>
      <c r="B1008" s="96" t="s">
        <v>430</v>
      </c>
      <c r="C1008" s="97">
        <v>0</v>
      </c>
    </row>
    <row r="1009" customHeight="1" spans="1:3">
      <c r="A1009" s="74">
        <v>2140203</v>
      </c>
      <c r="B1009" s="96" t="s">
        <v>431</v>
      </c>
      <c r="C1009" s="97">
        <v>0</v>
      </c>
    </row>
    <row r="1010" customHeight="1" spans="1:3">
      <c r="A1010" s="74">
        <v>2140204</v>
      </c>
      <c r="B1010" s="96" t="s">
        <v>1193</v>
      </c>
      <c r="C1010" s="97">
        <v>840</v>
      </c>
    </row>
    <row r="1011" customHeight="1" spans="1:3">
      <c r="A1011" s="74">
        <v>2140205</v>
      </c>
      <c r="B1011" s="96" t="s">
        <v>1194</v>
      </c>
      <c r="C1011" s="97">
        <v>0</v>
      </c>
    </row>
    <row r="1012" customHeight="1" spans="1:3">
      <c r="A1012" s="74">
        <v>2140206</v>
      </c>
      <c r="B1012" s="96" t="s">
        <v>1195</v>
      </c>
      <c r="C1012" s="97">
        <v>0</v>
      </c>
    </row>
    <row r="1013" customHeight="1" spans="1:3">
      <c r="A1013" s="74">
        <v>2140207</v>
      </c>
      <c r="B1013" s="96" t="s">
        <v>1196</v>
      </c>
      <c r="C1013" s="97">
        <v>0</v>
      </c>
    </row>
    <row r="1014" customHeight="1" spans="1:3">
      <c r="A1014" s="74">
        <v>2140208</v>
      </c>
      <c r="B1014" s="96" t="s">
        <v>1197</v>
      </c>
      <c r="C1014" s="97">
        <v>0</v>
      </c>
    </row>
    <row r="1015" customHeight="1" spans="1:3">
      <c r="A1015" s="74">
        <v>2140299</v>
      </c>
      <c r="B1015" s="96" t="s">
        <v>1198</v>
      </c>
      <c r="C1015" s="97">
        <v>0</v>
      </c>
    </row>
    <row r="1016" customHeight="1" spans="1:3">
      <c r="A1016" s="74">
        <v>21403</v>
      </c>
      <c r="B1016" s="94" t="s">
        <v>1199</v>
      </c>
      <c r="C1016" s="95">
        <f>SUM(C1017:C1025)</f>
        <v>0</v>
      </c>
    </row>
    <row r="1017" customHeight="1" spans="1:3">
      <c r="A1017" s="74">
        <v>2140301</v>
      </c>
      <c r="B1017" s="96" t="s">
        <v>429</v>
      </c>
      <c r="C1017" s="97">
        <v>0</v>
      </c>
    </row>
    <row r="1018" customHeight="1" spans="1:3">
      <c r="A1018" s="74">
        <v>2140302</v>
      </c>
      <c r="B1018" s="96" t="s">
        <v>430</v>
      </c>
      <c r="C1018" s="97">
        <v>0</v>
      </c>
    </row>
    <row r="1019" customHeight="1" spans="1:3">
      <c r="A1019" s="74">
        <v>2140303</v>
      </c>
      <c r="B1019" s="96" t="s">
        <v>431</v>
      </c>
      <c r="C1019" s="97">
        <v>0</v>
      </c>
    </row>
    <row r="1020" customHeight="1" spans="1:3">
      <c r="A1020" s="74">
        <v>2140304</v>
      </c>
      <c r="B1020" s="96" t="s">
        <v>1200</v>
      </c>
      <c r="C1020" s="97">
        <v>0</v>
      </c>
    </row>
    <row r="1021" customHeight="1" spans="1:3">
      <c r="A1021" s="74">
        <v>2140305</v>
      </c>
      <c r="B1021" s="96" t="s">
        <v>1201</v>
      </c>
      <c r="C1021" s="97">
        <v>0</v>
      </c>
    </row>
    <row r="1022" customHeight="1" spans="1:3">
      <c r="A1022" s="74">
        <v>2140306</v>
      </c>
      <c r="B1022" s="96" t="s">
        <v>1202</v>
      </c>
      <c r="C1022" s="97">
        <v>0</v>
      </c>
    </row>
    <row r="1023" customHeight="1" spans="1:3">
      <c r="A1023" s="74">
        <v>2140307</v>
      </c>
      <c r="B1023" s="96" t="s">
        <v>1203</v>
      </c>
      <c r="C1023" s="97">
        <v>0</v>
      </c>
    </row>
    <row r="1024" customHeight="1" spans="1:3">
      <c r="A1024" s="74">
        <v>2140308</v>
      </c>
      <c r="B1024" s="96" t="s">
        <v>1204</v>
      </c>
      <c r="C1024" s="97">
        <v>0</v>
      </c>
    </row>
    <row r="1025" customHeight="1" spans="1:3">
      <c r="A1025" s="74">
        <v>2140399</v>
      </c>
      <c r="B1025" s="96" t="s">
        <v>1205</v>
      </c>
      <c r="C1025" s="97">
        <v>0</v>
      </c>
    </row>
    <row r="1026" customHeight="1" spans="1:3">
      <c r="A1026" s="74">
        <v>21404</v>
      </c>
      <c r="B1026" s="94" t="s">
        <v>1206</v>
      </c>
      <c r="C1026" s="95">
        <f>SUM(C1027:C1030)</f>
        <v>404</v>
      </c>
    </row>
    <row r="1027" customHeight="1" spans="1:3">
      <c r="A1027" s="74">
        <v>2140401</v>
      </c>
      <c r="B1027" s="96" t="s">
        <v>1207</v>
      </c>
      <c r="C1027" s="97">
        <v>6</v>
      </c>
    </row>
    <row r="1028" customHeight="1" spans="1:3">
      <c r="A1028" s="74">
        <v>2140402</v>
      </c>
      <c r="B1028" s="96" t="s">
        <v>1208</v>
      </c>
      <c r="C1028" s="97">
        <v>0</v>
      </c>
    </row>
    <row r="1029" customHeight="1" spans="1:3">
      <c r="A1029" s="74">
        <v>2140403</v>
      </c>
      <c r="B1029" s="96" t="s">
        <v>1209</v>
      </c>
      <c r="C1029" s="97">
        <v>0</v>
      </c>
    </row>
    <row r="1030" customHeight="1" spans="1:3">
      <c r="A1030" s="74">
        <v>2140499</v>
      </c>
      <c r="B1030" s="96" t="s">
        <v>1210</v>
      </c>
      <c r="C1030" s="97">
        <v>398</v>
      </c>
    </row>
    <row r="1031" customHeight="1" spans="1:3">
      <c r="A1031" s="74">
        <v>21405</v>
      </c>
      <c r="B1031" s="94" t="s">
        <v>1211</v>
      </c>
      <c r="C1031" s="95">
        <f>SUM(C1032:C1037)</f>
        <v>0</v>
      </c>
    </row>
    <row r="1032" customHeight="1" spans="1:3">
      <c r="A1032" s="74">
        <v>2140501</v>
      </c>
      <c r="B1032" s="96" t="s">
        <v>429</v>
      </c>
      <c r="C1032" s="97">
        <v>0</v>
      </c>
    </row>
    <row r="1033" customHeight="1" spans="1:3">
      <c r="A1033" s="74">
        <v>2140502</v>
      </c>
      <c r="B1033" s="96" t="s">
        <v>430</v>
      </c>
      <c r="C1033" s="97">
        <v>0</v>
      </c>
    </row>
    <row r="1034" customHeight="1" spans="1:3">
      <c r="A1034" s="74">
        <v>2140503</v>
      </c>
      <c r="B1034" s="96" t="s">
        <v>431</v>
      </c>
      <c r="C1034" s="97">
        <v>0</v>
      </c>
    </row>
    <row r="1035" customHeight="1" spans="1:3">
      <c r="A1035" s="74">
        <v>2140504</v>
      </c>
      <c r="B1035" s="96" t="s">
        <v>1197</v>
      </c>
      <c r="C1035" s="97">
        <v>0</v>
      </c>
    </row>
    <row r="1036" customHeight="1" spans="1:3">
      <c r="A1036" s="74">
        <v>2140505</v>
      </c>
      <c r="B1036" s="96" t="s">
        <v>1212</v>
      </c>
      <c r="C1036" s="97">
        <v>0</v>
      </c>
    </row>
    <row r="1037" customHeight="1" spans="1:3">
      <c r="A1037" s="74">
        <v>2140599</v>
      </c>
      <c r="B1037" s="96" t="s">
        <v>1213</v>
      </c>
      <c r="C1037" s="97">
        <v>0</v>
      </c>
    </row>
    <row r="1038" customHeight="1" spans="1:3">
      <c r="A1038" s="74">
        <v>21406</v>
      </c>
      <c r="B1038" s="94" t="s">
        <v>1214</v>
      </c>
      <c r="C1038" s="95">
        <f>SUM(C1039:C1042)</f>
        <v>0</v>
      </c>
    </row>
    <row r="1039" customHeight="1" spans="1:3">
      <c r="A1039" s="74">
        <v>2140601</v>
      </c>
      <c r="B1039" s="96" t="s">
        <v>1215</v>
      </c>
      <c r="C1039" s="97">
        <v>0</v>
      </c>
    </row>
    <row r="1040" customHeight="1" spans="1:3">
      <c r="A1040" s="74">
        <v>2140602</v>
      </c>
      <c r="B1040" s="96" t="s">
        <v>1216</v>
      </c>
      <c r="C1040" s="97">
        <v>0</v>
      </c>
    </row>
    <row r="1041" customHeight="1" spans="1:3">
      <c r="A1041" s="74">
        <v>2140603</v>
      </c>
      <c r="B1041" s="96" t="s">
        <v>1217</v>
      </c>
      <c r="C1041" s="97">
        <v>0</v>
      </c>
    </row>
    <row r="1042" customHeight="1" spans="1:3">
      <c r="A1042" s="74">
        <v>2140699</v>
      </c>
      <c r="B1042" s="96" t="s">
        <v>1218</v>
      </c>
      <c r="C1042" s="97">
        <v>0</v>
      </c>
    </row>
    <row r="1043" customHeight="1" spans="1:3">
      <c r="A1043" s="74">
        <v>21499</v>
      </c>
      <c r="B1043" s="94" t="s">
        <v>1219</v>
      </c>
      <c r="C1043" s="95">
        <f>SUM(C1044:C1045)</f>
        <v>100</v>
      </c>
    </row>
    <row r="1044" customHeight="1" spans="1:3">
      <c r="A1044" s="74">
        <v>2149901</v>
      </c>
      <c r="B1044" s="96" t="s">
        <v>1220</v>
      </c>
      <c r="C1044" s="97">
        <v>100</v>
      </c>
    </row>
    <row r="1045" customHeight="1" spans="1:3">
      <c r="A1045" s="74">
        <v>2149999</v>
      </c>
      <c r="B1045" s="96" t="s">
        <v>1221</v>
      </c>
      <c r="C1045" s="97">
        <v>0</v>
      </c>
    </row>
    <row r="1046" customHeight="1" spans="1:3">
      <c r="A1046" s="74">
        <v>215</v>
      </c>
      <c r="B1046" s="94" t="s">
        <v>1222</v>
      </c>
      <c r="C1046" s="95">
        <f>C1047+C1057+C1073+C1078+C1092+C1099+C1106</f>
        <v>320</v>
      </c>
    </row>
    <row r="1047" customHeight="1" spans="1:3">
      <c r="A1047" s="74">
        <v>21501</v>
      </c>
      <c r="B1047" s="94" t="s">
        <v>1223</v>
      </c>
      <c r="C1047" s="95">
        <f>SUM(C1048:C1056)</f>
        <v>0</v>
      </c>
    </row>
    <row r="1048" customHeight="1" spans="1:3">
      <c r="A1048" s="74">
        <v>2150101</v>
      </c>
      <c r="B1048" s="96" t="s">
        <v>429</v>
      </c>
      <c r="C1048" s="97">
        <v>0</v>
      </c>
    </row>
    <row r="1049" customHeight="1" spans="1:3">
      <c r="A1049" s="74">
        <v>2150102</v>
      </c>
      <c r="B1049" s="96" t="s">
        <v>430</v>
      </c>
      <c r="C1049" s="97">
        <v>0</v>
      </c>
    </row>
    <row r="1050" customHeight="1" spans="1:3">
      <c r="A1050" s="74">
        <v>2150103</v>
      </c>
      <c r="B1050" s="96" t="s">
        <v>431</v>
      </c>
      <c r="C1050" s="97">
        <v>0</v>
      </c>
    </row>
    <row r="1051" customHeight="1" spans="1:3">
      <c r="A1051" s="74">
        <v>2150104</v>
      </c>
      <c r="B1051" s="96" t="s">
        <v>1224</v>
      </c>
      <c r="C1051" s="97">
        <v>0</v>
      </c>
    </row>
    <row r="1052" customHeight="1" spans="1:3">
      <c r="A1052" s="74">
        <v>2150105</v>
      </c>
      <c r="B1052" s="96" t="s">
        <v>1225</v>
      </c>
      <c r="C1052" s="97">
        <v>0</v>
      </c>
    </row>
    <row r="1053" customHeight="1" spans="1:3">
      <c r="A1053" s="74">
        <v>2150106</v>
      </c>
      <c r="B1053" s="96" t="s">
        <v>1226</v>
      </c>
      <c r="C1053" s="97">
        <v>0</v>
      </c>
    </row>
    <row r="1054" customHeight="1" spans="1:3">
      <c r="A1054" s="74">
        <v>2150107</v>
      </c>
      <c r="B1054" s="96" t="s">
        <v>1227</v>
      </c>
      <c r="C1054" s="97">
        <v>0</v>
      </c>
    </row>
    <row r="1055" customHeight="1" spans="1:3">
      <c r="A1055" s="74">
        <v>2150108</v>
      </c>
      <c r="B1055" s="96" t="s">
        <v>1228</v>
      </c>
      <c r="C1055" s="97">
        <v>0</v>
      </c>
    </row>
    <row r="1056" customHeight="1" spans="1:3">
      <c r="A1056" s="74">
        <v>2150199</v>
      </c>
      <c r="B1056" s="96" t="s">
        <v>1229</v>
      </c>
      <c r="C1056" s="97">
        <v>0</v>
      </c>
    </row>
    <row r="1057" customHeight="1" spans="1:3">
      <c r="A1057" s="74">
        <v>21502</v>
      </c>
      <c r="B1057" s="94" t="s">
        <v>1230</v>
      </c>
      <c r="C1057" s="95">
        <f>SUM(C1058:C1072)</f>
        <v>0</v>
      </c>
    </row>
    <row r="1058" customHeight="1" spans="1:3">
      <c r="A1058" s="74">
        <v>2150201</v>
      </c>
      <c r="B1058" s="96" t="s">
        <v>429</v>
      </c>
      <c r="C1058" s="97">
        <v>0</v>
      </c>
    </row>
    <row r="1059" customHeight="1" spans="1:3">
      <c r="A1059" s="74">
        <v>2150202</v>
      </c>
      <c r="B1059" s="96" t="s">
        <v>430</v>
      </c>
      <c r="C1059" s="97">
        <v>0</v>
      </c>
    </row>
    <row r="1060" customHeight="1" spans="1:3">
      <c r="A1060" s="74">
        <v>2150203</v>
      </c>
      <c r="B1060" s="96" t="s">
        <v>431</v>
      </c>
      <c r="C1060" s="97">
        <v>0</v>
      </c>
    </row>
    <row r="1061" customHeight="1" spans="1:3">
      <c r="A1061" s="74">
        <v>2150204</v>
      </c>
      <c r="B1061" s="96" t="s">
        <v>1231</v>
      </c>
      <c r="C1061" s="97">
        <v>0</v>
      </c>
    </row>
    <row r="1062" customHeight="1" spans="1:3">
      <c r="A1062" s="74">
        <v>2150205</v>
      </c>
      <c r="B1062" s="96" t="s">
        <v>1232</v>
      </c>
      <c r="C1062" s="97">
        <v>0</v>
      </c>
    </row>
    <row r="1063" customHeight="1" spans="1:3">
      <c r="A1063" s="74">
        <v>2150206</v>
      </c>
      <c r="B1063" s="96" t="s">
        <v>1233</v>
      </c>
      <c r="C1063" s="97">
        <v>0</v>
      </c>
    </row>
    <row r="1064" customHeight="1" spans="1:3">
      <c r="A1064" s="74">
        <v>2150207</v>
      </c>
      <c r="B1064" s="96" t="s">
        <v>1234</v>
      </c>
      <c r="C1064" s="97">
        <v>0</v>
      </c>
    </row>
    <row r="1065" customHeight="1" spans="1:3">
      <c r="A1065" s="74">
        <v>2150208</v>
      </c>
      <c r="B1065" s="96" t="s">
        <v>1235</v>
      </c>
      <c r="C1065" s="97">
        <v>0</v>
      </c>
    </row>
    <row r="1066" customHeight="1" spans="1:3">
      <c r="A1066" s="74">
        <v>2150209</v>
      </c>
      <c r="B1066" s="96" t="s">
        <v>1236</v>
      </c>
      <c r="C1066" s="97">
        <v>0</v>
      </c>
    </row>
    <row r="1067" customHeight="1" spans="1:3">
      <c r="A1067" s="74">
        <v>2150210</v>
      </c>
      <c r="B1067" s="96" t="s">
        <v>1237</v>
      </c>
      <c r="C1067" s="97">
        <v>0</v>
      </c>
    </row>
    <row r="1068" customHeight="1" spans="1:3">
      <c r="A1068" s="74">
        <v>2150212</v>
      </c>
      <c r="B1068" s="96" t="s">
        <v>1238</v>
      </c>
      <c r="C1068" s="97">
        <v>0</v>
      </c>
    </row>
    <row r="1069" customHeight="1" spans="1:3">
      <c r="A1069" s="74">
        <v>2150213</v>
      </c>
      <c r="B1069" s="96" t="s">
        <v>1239</v>
      </c>
      <c r="C1069" s="97">
        <v>0</v>
      </c>
    </row>
    <row r="1070" customHeight="1" spans="1:3">
      <c r="A1070" s="74">
        <v>2150214</v>
      </c>
      <c r="B1070" s="96" t="s">
        <v>1240</v>
      </c>
      <c r="C1070" s="97">
        <v>0</v>
      </c>
    </row>
    <row r="1071" customHeight="1" spans="1:3">
      <c r="A1071" s="74">
        <v>2150215</v>
      </c>
      <c r="B1071" s="96" t="s">
        <v>1241</v>
      </c>
      <c r="C1071" s="97">
        <v>0</v>
      </c>
    </row>
    <row r="1072" customHeight="1" spans="1:3">
      <c r="A1072" s="74">
        <v>2150299</v>
      </c>
      <c r="B1072" s="96" t="s">
        <v>1242</v>
      </c>
      <c r="C1072" s="97">
        <v>0</v>
      </c>
    </row>
    <row r="1073" customHeight="1" spans="1:3">
      <c r="A1073" s="74">
        <v>21503</v>
      </c>
      <c r="B1073" s="94" t="s">
        <v>1243</v>
      </c>
      <c r="C1073" s="95">
        <f>SUM(C1074:C1077)</f>
        <v>0</v>
      </c>
    </row>
    <row r="1074" customHeight="1" spans="1:3">
      <c r="A1074" s="74">
        <v>2150301</v>
      </c>
      <c r="B1074" s="96" t="s">
        <v>429</v>
      </c>
      <c r="C1074" s="97">
        <v>0</v>
      </c>
    </row>
    <row r="1075" customHeight="1" spans="1:3">
      <c r="A1075" s="74">
        <v>2150302</v>
      </c>
      <c r="B1075" s="96" t="s">
        <v>430</v>
      </c>
      <c r="C1075" s="97">
        <v>0</v>
      </c>
    </row>
    <row r="1076" customHeight="1" spans="1:3">
      <c r="A1076" s="74">
        <v>2150303</v>
      </c>
      <c r="B1076" s="96" t="s">
        <v>431</v>
      </c>
      <c r="C1076" s="97">
        <v>0</v>
      </c>
    </row>
    <row r="1077" customHeight="1" spans="1:3">
      <c r="A1077" s="74">
        <v>2150399</v>
      </c>
      <c r="B1077" s="96" t="s">
        <v>1244</v>
      </c>
      <c r="C1077" s="97">
        <v>0</v>
      </c>
    </row>
    <row r="1078" customHeight="1" spans="1:3">
      <c r="A1078" s="74">
        <v>21505</v>
      </c>
      <c r="B1078" s="94" t="s">
        <v>1245</v>
      </c>
      <c r="C1078" s="95">
        <f>SUM(C1079:C1091)</f>
        <v>18</v>
      </c>
    </row>
    <row r="1079" customHeight="1" spans="1:3">
      <c r="A1079" s="74">
        <v>2150501</v>
      </c>
      <c r="B1079" s="96" t="s">
        <v>429</v>
      </c>
      <c r="C1079" s="97">
        <v>18</v>
      </c>
    </row>
    <row r="1080" customHeight="1" spans="1:3">
      <c r="A1080" s="74">
        <v>2150502</v>
      </c>
      <c r="B1080" s="96" t="s">
        <v>430</v>
      </c>
      <c r="C1080" s="97">
        <v>0</v>
      </c>
    </row>
    <row r="1081" customHeight="1" spans="1:3">
      <c r="A1081" s="74">
        <v>2150503</v>
      </c>
      <c r="B1081" s="96" t="s">
        <v>431</v>
      </c>
      <c r="C1081" s="97">
        <v>0</v>
      </c>
    </row>
    <row r="1082" customHeight="1" spans="1:3">
      <c r="A1082" s="74">
        <v>2150505</v>
      </c>
      <c r="B1082" s="96" t="s">
        <v>1246</v>
      </c>
      <c r="C1082" s="97">
        <v>0</v>
      </c>
    </row>
    <row r="1083" customHeight="1" spans="1:3">
      <c r="A1083" s="74">
        <v>2150506</v>
      </c>
      <c r="B1083" s="96" t="s">
        <v>1247</v>
      </c>
      <c r="C1083" s="97">
        <v>0</v>
      </c>
    </row>
    <row r="1084" customHeight="1" spans="1:3">
      <c r="A1084" s="74">
        <v>2150507</v>
      </c>
      <c r="B1084" s="96" t="s">
        <v>1248</v>
      </c>
      <c r="C1084" s="97">
        <v>0</v>
      </c>
    </row>
    <row r="1085" customHeight="1" spans="1:3">
      <c r="A1085" s="74">
        <v>2150508</v>
      </c>
      <c r="B1085" s="96" t="s">
        <v>1249</v>
      </c>
      <c r="C1085" s="97">
        <v>0</v>
      </c>
    </row>
    <row r="1086" customHeight="1" spans="1:3">
      <c r="A1086" s="74">
        <v>2150509</v>
      </c>
      <c r="B1086" s="96" t="s">
        <v>1250</v>
      </c>
      <c r="C1086" s="97">
        <v>0</v>
      </c>
    </row>
    <row r="1087" customHeight="1" spans="1:3">
      <c r="A1087" s="74">
        <v>2150510</v>
      </c>
      <c r="B1087" s="96" t="s">
        <v>1251</v>
      </c>
      <c r="C1087" s="97">
        <v>0</v>
      </c>
    </row>
    <row r="1088" customHeight="1" spans="1:3">
      <c r="A1088" s="74">
        <v>2150511</v>
      </c>
      <c r="B1088" s="96" t="s">
        <v>1252</v>
      </c>
      <c r="C1088" s="97">
        <v>0</v>
      </c>
    </row>
    <row r="1089" customHeight="1" spans="1:3">
      <c r="A1089" s="74">
        <v>2150513</v>
      </c>
      <c r="B1089" s="96" t="s">
        <v>1197</v>
      </c>
      <c r="C1089" s="97">
        <v>0</v>
      </c>
    </row>
    <row r="1090" customHeight="1" spans="1:3">
      <c r="A1090" s="74">
        <v>2150515</v>
      </c>
      <c r="B1090" s="96" t="s">
        <v>1253</v>
      </c>
      <c r="C1090" s="97">
        <v>0</v>
      </c>
    </row>
    <row r="1091" customHeight="1" spans="1:3">
      <c r="A1091" s="74">
        <v>2150599</v>
      </c>
      <c r="B1091" s="96" t="s">
        <v>1254</v>
      </c>
      <c r="C1091" s="97">
        <v>0</v>
      </c>
    </row>
    <row r="1092" customHeight="1" spans="1:3">
      <c r="A1092" s="74">
        <v>21507</v>
      </c>
      <c r="B1092" s="94" t="s">
        <v>1255</v>
      </c>
      <c r="C1092" s="95">
        <f>SUM(C1093:C1098)</f>
        <v>0</v>
      </c>
    </row>
    <row r="1093" customHeight="1" spans="1:3">
      <c r="A1093" s="74">
        <v>2150701</v>
      </c>
      <c r="B1093" s="96" t="s">
        <v>429</v>
      </c>
      <c r="C1093" s="97">
        <v>0</v>
      </c>
    </row>
    <row r="1094" customHeight="1" spans="1:3">
      <c r="A1094" s="74">
        <v>2150702</v>
      </c>
      <c r="B1094" s="96" t="s">
        <v>430</v>
      </c>
      <c r="C1094" s="97">
        <v>0</v>
      </c>
    </row>
    <row r="1095" customHeight="1" spans="1:3">
      <c r="A1095" s="74">
        <v>2150703</v>
      </c>
      <c r="B1095" s="96" t="s">
        <v>431</v>
      </c>
      <c r="C1095" s="97">
        <v>0</v>
      </c>
    </row>
    <row r="1096" customHeight="1" spans="1:3">
      <c r="A1096" s="74">
        <v>2150704</v>
      </c>
      <c r="B1096" s="96" t="s">
        <v>1256</v>
      </c>
      <c r="C1096" s="97">
        <v>0</v>
      </c>
    </row>
    <row r="1097" customHeight="1" spans="1:3">
      <c r="A1097" s="74">
        <v>2150705</v>
      </c>
      <c r="B1097" s="96" t="s">
        <v>1257</v>
      </c>
      <c r="C1097" s="97">
        <v>0</v>
      </c>
    </row>
    <row r="1098" customHeight="1" spans="1:3">
      <c r="A1098" s="74">
        <v>2150799</v>
      </c>
      <c r="B1098" s="96" t="s">
        <v>1258</v>
      </c>
      <c r="C1098" s="97">
        <v>0</v>
      </c>
    </row>
    <row r="1099" customHeight="1" spans="1:3">
      <c r="A1099" s="74">
        <v>21508</v>
      </c>
      <c r="B1099" s="94" t="s">
        <v>1259</v>
      </c>
      <c r="C1099" s="95">
        <f>SUM(C1100:C1105)</f>
        <v>302</v>
      </c>
    </row>
    <row r="1100" customHeight="1" spans="1:3">
      <c r="A1100" s="74">
        <v>2150801</v>
      </c>
      <c r="B1100" s="96" t="s">
        <v>429</v>
      </c>
      <c r="C1100" s="97">
        <v>0</v>
      </c>
    </row>
    <row r="1101" customHeight="1" spans="1:3">
      <c r="A1101" s="74">
        <v>2150802</v>
      </c>
      <c r="B1101" s="96" t="s">
        <v>430</v>
      </c>
      <c r="C1101" s="97">
        <v>0</v>
      </c>
    </row>
    <row r="1102" customHeight="1" spans="1:3">
      <c r="A1102" s="74">
        <v>2150803</v>
      </c>
      <c r="B1102" s="96" t="s">
        <v>431</v>
      </c>
      <c r="C1102" s="97">
        <v>0</v>
      </c>
    </row>
    <row r="1103" customHeight="1" spans="1:3">
      <c r="A1103" s="74">
        <v>2150804</v>
      </c>
      <c r="B1103" s="96" t="s">
        <v>1260</v>
      </c>
      <c r="C1103" s="97">
        <v>0</v>
      </c>
    </row>
    <row r="1104" customHeight="1" spans="1:3">
      <c r="A1104" s="74">
        <v>2150805</v>
      </c>
      <c r="B1104" s="96" t="s">
        <v>1261</v>
      </c>
      <c r="C1104" s="97">
        <v>200</v>
      </c>
    </row>
    <row r="1105" customHeight="1" spans="1:3">
      <c r="A1105" s="74">
        <v>2150899</v>
      </c>
      <c r="B1105" s="96" t="s">
        <v>1262</v>
      </c>
      <c r="C1105" s="97">
        <v>102</v>
      </c>
    </row>
    <row r="1106" customHeight="1" spans="1:3">
      <c r="A1106" s="74">
        <v>21599</v>
      </c>
      <c r="B1106" s="94" t="s">
        <v>1263</v>
      </c>
      <c r="C1106" s="95">
        <f>SUM(C1107:C1111)</f>
        <v>0</v>
      </c>
    </row>
    <row r="1107" customHeight="1" spans="1:3">
      <c r="A1107" s="74">
        <v>2159901</v>
      </c>
      <c r="B1107" s="96" t="s">
        <v>1264</v>
      </c>
      <c r="C1107" s="97">
        <v>0</v>
      </c>
    </row>
    <row r="1108" customHeight="1" spans="1:3">
      <c r="A1108" s="74">
        <v>2159904</v>
      </c>
      <c r="B1108" s="96" t="s">
        <v>1265</v>
      </c>
      <c r="C1108" s="97">
        <v>0</v>
      </c>
    </row>
    <row r="1109" customHeight="1" spans="1:3">
      <c r="A1109" s="74">
        <v>2159905</v>
      </c>
      <c r="B1109" s="96" t="s">
        <v>1266</v>
      </c>
      <c r="C1109" s="97">
        <v>0</v>
      </c>
    </row>
    <row r="1110" customHeight="1" spans="1:3">
      <c r="A1110" s="74">
        <v>2159906</v>
      </c>
      <c r="B1110" s="96" t="s">
        <v>1267</v>
      </c>
      <c r="C1110" s="97">
        <v>0</v>
      </c>
    </row>
    <row r="1111" customHeight="1" spans="1:3">
      <c r="A1111" s="74">
        <v>2159999</v>
      </c>
      <c r="B1111" s="96" t="s">
        <v>1268</v>
      </c>
      <c r="C1111" s="97">
        <v>0</v>
      </c>
    </row>
    <row r="1112" customHeight="1" spans="1:3">
      <c r="A1112" s="74">
        <v>216</v>
      </c>
      <c r="B1112" s="94" t="s">
        <v>1269</v>
      </c>
      <c r="C1112" s="95">
        <f>C1113+C1123+C1129</f>
        <v>420</v>
      </c>
    </row>
    <row r="1113" customHeight="1" spans="1:3">
      <c r="A1113" s="74">
        <v>21602</v>
      </c>
      <c r="B1113" s="94" t="s">
        <v>1270</v>
      </c>
      <c r="C1113" s="95">
        <f>SUM(C1114:C1122)</f>
        <v>360</v>
      </c>
    </row>
    <row r="1114" customHeight="1" spans="1:3">
      <c r="A1114" s="74">
        <v>2160201</v>
      </c>
      <c r="B1114" s="96" t="s">
        <v>429</v>
      </c>
      <c r="C1114" s="97">
        <v>360</v>
      </c>
    </row>
    <row r="1115" customHeight="1" spans="1:3">
      <c r="A1115" s="74">
        <v>2160202</v>
      </c>
      <c r="B1115" s="96" t="s">
        <v>430</v>
      </c>
      <c r="C1115" s="97">
        <v>0</v>
      </c>
    </row>
    <row r="1116" customHeight="1" spans="1:3">
      <c r="A1116" s="74">
        <v>2160203</v>
      </c>
      <c r="B1116" s="96" t="s">
        <v>431</v>
      </c>
      <c r="C1116" s="97">
        <v>0</v>
      </c>
    </row>
    <row r="1117" customHeight="1" spans="1:3">
      <c r="A1117" s="74">
        <v>2160216</v>
      </c>
      <c r="B1117" s="96" t="s">
        <v>1271</v>
      </c>
      <c r="C1117" s="97">
        <v>0</v>
      </c>
    </row>
    <row r="1118" customHeight="1" spans="1:3">
      <c r="A1118" s="74">
        <v>2160217</v>
      </c>
      <c r="B1118" s="96" t="s">
        <v>1272</v>
      </c>
      <c r="C1118" s="97">
        <v>0</v>
      </c>
    </row>
    <row r="1119" customHeight="1" spans="1:3">
      <c r="A1119" s="74">
        <v>2160218</v>
      </c>
      <c r="B1119" s="96" t="s">
        <v>1273</v>
      </c>
      <c r="C1119" s="97">
        <v>0</v>
      </c>
    </row>
    <row r="1120" customHeight="1" spans="1:3">
      <c r="A1120" s="74">
        <v>2160219</v>
      </c>
      <c r="B1120" s="96" t="s">
        <v>1274</v>
      </c>
      <c r="C1120" s="97">
        <v>0</v>
      </c>
    </row>
    <row r="1121" customHeight="1" spans="1:3">
      <c r="A1121" s="74">
        <v>2160250</v>
      </c>
      <c r="B1121" s="96" t="s">
        <v>438</v>
      </c>
      <c r="C1121" s="97">
        <v>0</v>
      </c>
    </row>
    <row r="1122" customHeight="1" spans="1:3">
      <c r="A1122" s="74">
        <v>2160299</v>
      </c>
      <c r="B1122" s="96" t="s">
        <v>1275</v>
      </c>
      <c r="C1122" s="97">
        <v>0</v>
      </c>
    </row>
    <row r="1123" customHeight="1" spans="1:3">
      <c r="A1123" s="74">
        <v>21606</v>
      </c>
      <c r="B1123" s="94" t="s">
        <v>1276</v>
      </c>
      <c r="C1123" s="95">
        <f>SUM(C1124:C1128)</f>
        <v>0</v>
      </c>
    </row>
    <row r="1124" customHeight="1" spans="1:3">
      <c r="A1124" s="74">
        <v>2160601</v>
      </c>
      <c r="B1124" s="96" t="s">
        <v>429</v>
      </c>
      <c r="C1124" s="97">
        <v>0</v>
      </c>
    </row>
    <row r="1125" customHeight="1" spans="1:3">
      <c r="A1125" s="74">
        <v>2160602</v>
      </c>
      <c r="B1125" s="96" t="s">
        <v>430</v>
      </c>
      <c r="C1125" s="97">
        <v>0</v>
      </c>
    </row>
    <row r="1126" customHeight="1" spans="1:3">
      <c r="A1126" s="74">
        <v>2160603</v>
      </c>
      <c r="B1126" s="96" t="s">
        <v>431</v>
      </c>
      <c r="C1126" s="97">
        <v>0</v>
      </c>
    </row>
    <row r="1127" customHeight="1" spans="1:3">
      <c r="A1127" s="74">
        <v>2160607</v>
      </c>
      <c r="B1127" s="96" t="s">
        <v>1277</v>
      </c>
      <c r="C1127" s="97">
        <v>0</v>
      </c>
    </row>
    <row r="1128" customHeight="1" spans="1:3">
      <c r="A1128" s="74">
        <v>2160699</v>
      </c>
      <c r="B1128" s="96" t="s">
        <v>1278</v>
      </c>
      <c r="C1128" s="97">
        <v>0</v>
      </c>
    </row>
    <row r="1129" customHeight="1" spans="1:3">
      <c r="A1129" s="74">
        <v>21699</v>
      </c>
      <c r="B1129" s="94" t="s">
        <v>1279</v>
      </c>
      <c r="C1129" s="95">
        <f>SUM(C1130:C1131)</f>
        <v>60</v>
      </c>
    </row>
    <row r="1130" customHeight="1" spans="1:3">
      <c r="A1130" s="74">
        <v>2169901</v>
      </c>
      <c r="B1130" s="96" t="s">
        <v>1280</v>
      </c>
      <c r="C1130" s="97">
        <v>0</v>
      </c>
    </row>
    <row r="1131" customHeight="1" spans="1:3">
      <c r="A1131" s="74">
        <v>2169999</v>
      </c>
      <c r="B1131" s="96" t="s">
        <v>1281</v>
      </c>
      <c r="C1131" s="97">
        <v>60</v>
      </c>
    </row>
    <row r="1132" customHeight="1" spans="1:3">
      <c r="A1132" s="74">
        <v>217</v>
      </c>
      <c r="B1132" s="94" t="s">
        <v>1282</v>
      </c>
      <c r="C1132" s="95">
        <f>C1133+C1140+C1150+C1156+C1159</f>
        <v>156</v>
      </c>
    </row>
    <row r="1133" customHeight="1" spans="1:3">
      <c r="A1133" s="74">
        <v>21701</v>
      </c>
      <c r="B1133" s="94" t="s">
        <v>1283</v>
      </c>
      <c r="C1133" s="95">
        <f>SUM(C1134:C1139)</f>
        <v>156</v>
      </c>
    </row>
    <row r="1134" customHeight="1" spans="1:3">
      <c r="A1134" s="74">
        <v>2170101</v>
      </c>
      <c r="B1134" s="96" t="s">
        <v>429</v>
      </c>
      <c r="C1134" s="97">
        <v>0</v>
      </c>
    </row>
    <row r="1135" customHeight="1" spans="1:3">
      <c r="A1135" s="74">
        <v>2170102</v>
      </c>
      <c r="B1135" s="96" t="s">
        <v>430</v>
      </c>
      <c r="C1135" s="97">
        <v>0</v>
      </c>
    </row>
    <row r="1136" customHeight="1" spans="1:3">
      <c r="A1136" s="74">
        <v>2170103</v>
      </c>
      <c r="B1136" s="96" t="s">
        <v>431</v>
      </c>
      <c r="C1136" s="97">
        <v>0</v>
      </c>
    </row>
    <row r="1137" customHeight="1" spans="1:3">
      <c r="A1137" s="74">
        <v>2170104</v>
      </c>
      <c r="B1137" s="96" t="s">
        <v>1284</v>
      </c>
      <c r="C1137" s="97">
        <v>0</v>
      </c>
    </row>
    <row r="1138" customHeight="1" spans="1:3">
      <c r="A1138" s="74">
        <v>2170150</v>
      </c>
      <c r="B1138" s="96" t="s">
        <v>438</v>
      </c>
      <c r="C1138" s="97">
        <v>0</v>
      </c>
    </row>
    <row r="1139" customHeight="1" spans="1:3">
      <c r="A1139" s="74">
        <v>2170199</v>
      </c>
      <c r="B1139" s="96" t="s">
        <v>1285</v>
      </c>
      <c r="C1139" s="97">
        <v>156</v>
      </c>
    </row>
    <row r="1140" customHeight="1" spans="1:3">
      <c r="A1140" s="74">
        <v>21702</v>
      </c>
      <c r="B1140" s="94" t="s">
        <v>1286</v>
      </c>
      <c r="C1140" s="95">
        <f>SUM(C1141:C1149)</f>
        <v>0</v>
      </c>
    </row>
    <row r="1141" customHeight="1" spans="1:3">
      <c r="A1141" s="74">
        <v>2170201</v>
      </c>
      <c r="B1141" s="96" t="s">
        <v>1287</v>
      </c>
      <c r="C1141" s="97">
        <v>0</v>
      </c>
    </row>
    <row r="1142" customHeight="1" spans="1:3">
      <c r="A1142" s="74">
        <v>2170202</v>
      </c>
      <c r="B1142" s="96" t="s">
        <v>1288</v>
      </c>
      <c r="C1142" s="97">
        <v>0</v>
      </c>
    </row>
    <row r="1143" customHeight="1" spans="1:3">
      <c r="A1143" s="74">
        <v>2170203</v>
      </c>
      <c r="B1143" s="96" t="s">
        <v>1289</v>
      </c>
      <c r="C1143" s="97">
        <v>0</v>
      </c>
    </row>
    <row r="1144" customHeight="1" spans="1:3">
      <c r="A1144" s="74">
        <v>2170204</v>
      </c>
      <c r="B1144" s="96" t="s">
        <v>1290</v>
      </c>
      <c r="C1144" s="97">
        <v>0</v>
      </c>
    </row>
    <row r="1145" customHeight="1" spans="1:3">
      <c r="A1145" s="74">
        <v>2170205</v>
      </c>
      <c r="B1145" s="96" t="s">
        <v>1291</v>
      </c>
      <c r="C1145" s="97">
        <v>0</v>
      </c>
    </row>
    <row r="1146" customHeight="1" spans="1:3">
      <c r="A1146" s="74">
        <v>2170206</v>
      </c>
      <c r="B1146" s="96" t="s">
        <v>1292</v>
      </c>
      <c r="C1146" s="97">
        <v>0</v>
      </c>
    </row>
    <row r="1147" customHeight="1" spans="1:3">
      <c r="A1147" s="74">
        <v>2170207</v>
      </c>
      <c r="B1147" s="96" t="s">
        <v>1293</v>
      </c>
      <c r="C1147" s="97">
        <v>0</v>
      </c>
    </row>
    <row r="1148" customHeight="1" spans="1:3">
      <c r="A1148" s="74">
        <v>2170208</v>
      </c>
      <c r="B1148" s="96" t="s">
        <v>1294</v>
      </c>
      <c r="C1148" s="97">
        <v>0</v>
      </c>
    </row>
    <row r="1149" customHeight="1" spans="1:3">
      <c r="A1149" s="74">
        <v>2170299</v>
      </c>
      <c r="B1149" s="96" t="s">
        <v>1295</v>
      </c>
      <c r="C1149" s="97">
        <v>0</v>
      </c>
    </row>
    <row r="1150" customHeight="1" spans="1:3">
      <c r="A1150" s="74">
        <v>21703</v>
      </c>
      <c r="B1150" s="94" t="s">
        <v>1296</v>
      </c>
      <c r="C1150" s="95">
        <f>SUM(C1151:C1155)</f>
        <v>0</v>
      </c>
    </row>
    <row r="1151" customHeight="1" spans="1:3">
      <c r="A1151" s="74">
        <v>2170301</v>
      </c>
      <c r="B1151" s="96" t="s">
        <v>1297</v>
      </c>
      <c r="C1151" s="97">
        <v>0</v>
      </c>
    </row>
    <row r="1152" customHeight="1" spans="1:3">
      <c r="A1152" s="74">
        <v>2170302</v>
      </c>
      <c r="B1152" s="96" t="s">
        <v>1298</v>
      </c>
      <c r="C1152" s="97">
        <v>0</v>
      </c>
    </row>
    <row r="1153" customHeight="1" spans="1:3">
      <c r="A1153" s="74">
        <v>2170303</v>
      </c>
      <c r="B1153" s="96" t="s">
        <v>1299</v>
      </c>
      <c r="C1153" s="97">
        <v>0</v>
      </c>
    </row>
    <row r="1154" customHeight="1" spans="1:3">
      <c r="A1154" s="74">
        <v>2170304</v>
      </c>
      <c r="B1154" s="96" t="s">
        <v>1300</v>
      </c>
      <c r="C1154" s="97">
        <v>0</v>
      </c>
    </row>
    <row r="1155" customHeight="1" spans="1:3">
      <c r="A1155" s="74">
        <v>2170399</v>
      </c>
      <c r="B1155" s="96" t="s">
        <v>1301</v>
      </c>
      <c r="C1155" s="97">
        <v>0</v>
      </c>
    </row>
    <row r="1156" customHeight="1" spans="1:3">
      <c r="A1156" s="74">
        <v>21704</v>
      </c>
      <c r="B1156" s="94" t="s">
        <v>1302</v>
      </c>
      <c r="C1156" s="95">
        <f>SUM(C1157:C1158)</f>
        <v>0</v>
      </c>
    </row>
    <row r="1157" customHeight="1" spans="1:3">
      <c r="A1157" s="74">
        <v>2170401</v>
      </c>
      <c r="B1157" s="96" t="s">
        <v>1303</v>
      </c>
      <c r="C1157" s="97">
        <v>0</v>
      </c>
    </row>
    <row r="1158" customHeight="1" spans="1:3">
      <c r="A1158" s="74">
        <v>2170499</v>
      </c>
      <c r="B1158" s="96" t="s">
        <v>1304</v>
      </c>
      <c r="C1158" s="97">
        <v>0</v>
      </c>
    </row>
    <row r="1159" customHeight="1" spans="1:3">
      <c r="A1159" s="74">
        <v>21799</v>
      </c>
      <c r="B1159" s="94" t="s">
        <v>1305</v>
      </c>
      <c r="C1159" s="95">
        <f>C1160</f>
        <v>0</v>
      </c>
    </row>
    <row r="1160" customHeight="1" spans="1:3">
      <c r="A1160" s="74">
        <v>2179901</v>
      </c>
      <c r="B1160" s="96" t="s">
        <v>1306</v>
      </c>
      <c r="C1160" s="97">
        <v>0</v>
      </c>
    </row>
    <row r="1161" customHeight="1" spans="1:3">
      <c r="A1161" s="74">
        <v>219</v>
      </c>
      <c r="B1161" s="94" t="s">
        <v>1307</v>
      </c>
      <c r="C1161" s="95">
        <f>SUM(C1162:C1170)</f>
        <v>0</v>
      </c>
    </row>
    <row r="1162" customHeight="1" spans="1:3">
      <c r="A1162" s="74">
        <v>21901</v>
      </c>
      <c r="B1162" s="94" t="s">
        <v>1308</v>
      </c>
      <c r="C1162" s="97">
        <v>0</v>
      </c>
    </row>
    <row r="1163" customHeight="1" spans="1:3">
      <c r="A1163" s="74">
        <v>21902</v>
      </c>
      <c r="B1163" s="94" t="s">
        <v>1309</v>
      </c>
      <c r="C1163" s="97">
        <v>0</v>
      </c>
    </row>
    <row r="1164" customHeight="1" spans="1:3">
      <c r="A1164" s="74">
        <v>21903</v>
      </c>
      <c r="B1164" s="94" t="s">
        <v>1310</v>
      </c>
      <c r="C1164" s="97">
        <v>0</v>
      </c>
    </row>
    <row r="1165" customHeight="1" spans="1:3">
      <c r="A1165" s="74">
        <v>21904</v>
      </c>
      <c r="B1165" s="94" t="s">
        <v>1311</v>
      </c>
      <c r="C1165" s="97">
        <v>0</v>
      </c>
    </row>
    <row r="1166" customHeight="1" spans="1:3">
      <c r="A1166" s="74">
        <v>21905</v>
      </c>
      <c r="B1166" s="94" t="s">
        <v>1312</v>
      </c>
      <c r="C1166" s="97">
        <v>0</v>
      </c>
    </row>
    <row r="1167" customHeight="1" spans="1:3">
      <c r="A1167" s="74">
        <v>21906</v>
      </c>
      <c r="B1167" s="94" t="s">
        <v>1065</v>
      </c>
      <c r="C1167" s="97">
        <v>0</v>
      </c>
    </row>
    <row r="1168" customHeight="1" spans="1:3">
      <c r="A1168" s="74">
        <v>21907</v>
      </c>
      <c r="B1168" s="94" t="s">
        <v>1313</v>
      </c>
      <c r="C1168" s="97">
        <v>0</v>
      </c>
    </row>
    <row r="1169" customHeight="1" spans="1:3">
      <c r="A1169" s="74">
        <v>21908</v>
      </c>
      <c r="B1169" s="94" t="s">
        <v>1314</v>
      </c>
      <c r="C1169" s="97">
        <v>0</v>
      </c>
    </row>
    <row r="1170" customHeight="1" spans="1:3">
      <c r="A1170" s="74">
        <v>21999</v>
      </c>
      <c r="B1170" s="94" t="s">
        <v>1315</v>
      </c>
      <c r="C1170" s="97">
        <v>0</v>
      </c>
    </row>
    <row r="1171" customHeight="1" spans="1:3">
      <c r="A1171" s="74">
        <v>220</v>
      </c>
      <c r="B1171" s="94" t="s">
        <v>1316</v>
      </c>
      <c r="C1171" s="95">
        <f>C1172+C1191+C1210+C1219+C1234</f>
        <v>1975</v>
      </c>
    </row>
    <row r="1172" customHeight="1" spans="1:3">
      <c r="A1172" s="74">
        <v>22001</v>
      </c>
      <c r="B1172" s="94" t="s">
        <v>1317</v>
      </c>
      <c r="C1172" s="95">
        <f>SUM(C1173:C1190)</f>
        <v>1883</v>
      </c>
    </row>
    <row r="1173" customHeight="1" spans="1:3">
      <c r="A1173" s="74">
        <v>2200101</v>
      </c>
      <c r="B1173" s="96" t="s">
        <v>429</v>
      </c>
      <c r="C1173" s="97">
        <v>1019</v>
      </c>
    </row>
    <row r="1174" customHeight="1" spans="1:3">
      <c r="A1174" s="74">
        <v>2200102</v>
      </c>
      <c r="B1174" s="96" t="s">
        <v>430</v>
      </c>
      <c r="C1174" s="97">
        <v>0</v>
      </c>
    </row>
    <row r="1175" customHeight="1" spans="1:3">
      <c r="A1175" s="74">
        <v>2200103</v>
      </c>
      <c r="B1175" s="96" t="s">
        <v>431</v>
      </c>
      <c r="C1175" s="97">
        <v>0</v>
      </c>
    </row>
    <row r="1176" customHeight="1" spans="1:3">
      <c r="A1176" s="74">
        <v>2200104</v>
      </c>
      <c r="B1176" s="96" t="s">
        <v>1318</v>
      </c>
      <c r="C1176" s="97">
        <v>73</v>
      </c>
    </row>
    <row r="1177" customHeight="1" spans="1:3">
      <c r="A1177" s="74">
        <v>2200105</v>
      </c>
      <c r="B1177" s="96" t="s">
        <v>1319</v>
      </c>
      <c r="C1177" s="97">
        <v>241</v>
      </c>
    </row>
    <row r="1178" customHeight="1" spans="1:3">
      <c r="A1178" s="74">
        <v>2200106</v>
      </c>
      <c r="B1178" s="96" t="s">
        <v>1320</v>
      </c>
      <c r="C1178" s="97">
        <v>411</v>
      </c>
    </row>
    <row r="1179" customHeight="1" spans="1:3">
      <c r="A1179" s="74">
        <v>2200107</v>
      </c>
      <c r="B1179" s="96" t="s">
        <v>1321</v>
      </c>
      <c r="C1179" s="97">
        <v>0</v>
      </c>
    </row>
    <row r="1180" customHeight="1" spans="1:3">
      <c r="A1180" s="74">
        <v>2200108</v>
      </c>
      <c r="B1180" s="96" t="s">
        <v>1322</v>
      </c>
      <c r="C1180" s="97">
        <v>0</v>
      </c>
    </row>
    <row r="1181" customHeight="1" spans="1:3">
      <c r="A1181" s="74">
        <v>2200109</v>
      </c>
      <c r="B1181" s="96" t="s">
        <v>1323</v>
      </c>
      <c r="C1181" s="97">
        <v>0</v>
      </c>
    </row>
    <row r="1182" customHeight="1" spans="1:3">
      <c r="A1182" s="74">
        <v>2200110</v>
      </c>
      <c r="B1182" s="96" t="s">
        <v>1324</v>
      </c>
      <c r="C1182" s="97">
        <v>0</v>
      </c>
    </row>
    <row r="1183" customHeight="1" spans="1:3">
      <c r="A1183" s="74">
        <v>2200112</v>
      </c>
      <c r="B1183" s="96" t="s">
        <v>1325</v>
      </c>
      <c r="C1183" s="97">
        <v>0</v>
      </c>
    </row>
    <row r="1184" customHeight="1" spans="1:3">
      <c r="A1184" s="74">
        <v>2200113</v>
      </c>
      <c r="B1184" s="96" t="s">
        <v>1326</v>
      </c>
      <c r="C1184" s="97">
        <v>0</v>
      </c>
    </row>
    <row r="1185" customHeight="1" spans="1:3">
      <c r="A1185" s="74">
        <v>2200114</v>
      </c>
      <c r="B1185" s="96" t="s">
        <v>1327</v>
      </c>
      <c r="C1185" s="97">
        <v>0</v>
      </c>
    </row>
    <row r="1186" customHeight="1" spans="1:3">
      <c r="A1186" s="74">
        <v>2200115</v>
      </c>
      <c r="B1186" s="96" t="s">
        <v>1328</v>
      </c>
      <c r="C1186" s="97">
        <v>0</v>
      </c>
    </row>
    <row r="1187" customHeight="1" spans="1:3">
      <c r="A1187" s="74">
        <v>2200116</v>
      </c>
      <c r="B1187" s="96" t="s">
        <v>1329</v>
      </c>
      <c r="C1187" s="97">
        <v>0</v>
      </c>
    </row>
    <row r="1188" customHeight="1" spans="1:3">
      <c r="A1188" s="74">
        <v>2200119</v>
      </c>
      <c r="B1188" s="96" t="s">
        <v>1330</v>
      </c>
      <c r="C1188" s="97">
        <v>0</v>
      </c>
    </row>
    <row r="1189" customHeight="1" spans="1:3">
      <c r="A1189" s="74">
        <v>2200150</v>
      </c>
      <c r="B1189" s="96" t="s">
        <v>438</v>
      </c>
      <c r="C1189" s="97">
        <v>0</v>
      </c>
    </row>
    <row r="1190" customHeight="1" spans="1:3">
      <c r="A1190" s="74">
        <v>2200199</v>
      </c>
      <c r="B1190" s="96" t="s">
        <v>1331</v>
      </c>
      <c r="C1190" s="97">
        <v>139</v>
      </c>
    </row>
    <row r="1191" customHeight="1" spans="1:3">
      <c r="A1191" s="74">
        <v>22002</v>
      </c>
      <c r="B1191" s="94" t="s">
        <v>1332</v>
      </c>
      <c r="C1191" s="95">
        <f>SUM(C1192:C1209)</f>
        <v>0</v>
      </c>
    </row>
    <row r="1192" customHeight="1" spans="1:3">
      <c r="A1192" s="74">
        <v>2200201</v>
      </c>
      <c r="B1192" s="96" t="s">
        <v>429</v>
      </c>
      <c r="C1192" s="97">
        <v>0</v>
      </c>
    </row>
    <row r="1193" customHeight="1" spans="1:3">
      <c r="A1193" s="74">
        <v>2200202</v>
      </c>
      <c r="B1193" s="96" t="s">
        <v>430</v>
      </c>
      <c r="C1193" s="97">
        <v>0</v>
      </c>
    </row>
    <row r="1194" customHeight="1" spans="1:3">
      <c r="A1194" s="74">
        <v>2200203</v>
      </c>
      <c r="B1194" s="96" t="s">
        <v>431</v>
      </c>
      <c r="C1194" s="97">
        <v>0</v>
      </c>
    </row>
    <row r="1195" customHeight="1" spans="1:3">
      <c r="A1195" s="74">
        <v>2200204</v>
      </c>
      <c r="B1195" s="96" t="s">
        <v>1333</v>
      </c>
      <c r="C1195" s="97">
        <v>0</v>
      </c>
    </row>
    <row r="1196" customHeight="1" spans="1:3">
      <c r="A1196" s="74">
        <v>2200205</v>
      </c>
      <c r="B1196" s="96" t="s">
        <v>1334</v>
      </c>
      <c r="C1196" s="97">
        <v>0</v>
      </c>
    </row>
    <row r="1197" customHeight="1" spans="1:3">
      <c r="A1197" s="74">
        <v>2200206</v>
      </c>
      <c r="B1197" s="96" t="s">
        <v>1335</v>
      </c>
      <c r="C1197" s="97">
        <v>0</v>
      </c>
    </row>
    <row r="1198" customHeight="1" spans="1:3">
      <c r="A1198" s="74">
        <v>2200207</v>
      </c>
      <c r="B1198" s="96" t="s">
        <v>1336</v>
      </c>
      <c r="C1198" s="97">
        <v>0</v>
      </c>
    </row>
    <row r="1199" customHeight="1" spans="1:3">
      <c r="A1199" s="74">
        <v>2200208</v>
      </c>
      <c r="B1199" s="96" t="s">
        <v>1337</v>
      </c>
      <c r="C1199" s="97">
        <v>0</v>
      </c>
    </row>
    <row r="1200" customHeight="1" spans="1:3">
      <c r="A1200" s="74">
        <v>2200209</v>
      </c>
      <c r="B1200" s="96" t="s">
        <v>1338</v>
      </c>
      <c r="C1200" s="97">
        <v>0</v>
      </c>
    </row>
    <row r="1201" customHeight="1" spans="1:3">
      <c r="A1201" s="74">
        <v>2200210</v>
      </c>
      <c r="B1201" s="96" t="s">
        <v>1339</v>
      </c>
      <c r="C1201" s="97">
        <v>0</v>
      </c>
    </row>
    <row r="1202" customHeight="1" spans="1:3">
      <c r="A1202" s="74">
        <v>2200211</v>
      </c>
      <c r="B1202" s="96" t="s">
        <v>1340</v>
      </c>
      <c r="C1202" s="97">
        <v>0</v>
      </c>
    </row>
    <row r="1203" customHeight="1" spans="1:3">
      <c r="A1203" s="74">
        <v>2200212</v>
      </c>
      <c r="B1203" s="96" t="s">
        <v>1341</v>
      </c>
      <c r="C1203" s="97">
        <v>0</v>
      </c>
    </row>
    <row r="1204" customHeight="1" spans="1:3">
      <c r="A1204" s="74">
        <v>2200213</v>
      </c>
      <c r="B1204" s="96" t="s">
        <v>1342</v>
      </c>
      <c r="C1204" s="97">
        <v>0</v>
      </c>
    </row>
    <row r="1205" customHeight="1" spans="1:3">
      <c r="A1205" s="74">
        <v>2200215</v>
      </c>
      <c r="B1205" s="96" t="s">
        <v>1343</v>
      </c>
      <c r="C1205" s="97">
        <v>0</v>
      </c>
    </row>
    <row r="1206" customHeight="1" spans="1:3">
      <c r="A1206" s="74">
        <v>2200217</v>
      </c>
      <c r="B1206" s="96" t="s">
        <v>1344</v>
      </c>
      <c r="C1206" s="97">
        <v>0</v>
      </c>
    </row>
    <row r="1207" customHeight="1" spans="1:3">
      <c r="A1207" s="74">
        <v>2200218</v>
      </c>
      <c r="B1207" s="96" t="s">
        <v>1345</v>
      </c>
      <c r="C1207" s="97">
        <v>0</v>
      </c>
    </row>
    <row r="1208" customHeight="1" spans="1:3">
      <c r="A1208" s="74">
        <v>2200250</v>
      </c>
      <c r="B1208" s="96" t="s">
        <v>438</v>
      </c>
      <c r="C1208" s="97">
        <v>0</v>
      </c>
    </row>
    <row r="1209" customHeight="1" spans="1:3">
      <c r="A1209" s="74">
        <v>2200299</v>
      </c>
      <c r="B1209" s="96" t="s">
        <v>1346</v>
      </c>
      <c r="C1209" s="97">
        <v>0</v>
      </c>
    </row>
    <row r="1210" customHeight="1" spans="1:3">
      <c r="A1210" s="74">
        <v>22003</v>
      </c>
      <c r="B1210" s="94" t="s">
        <v>1347</v>
      </c>
      <c r="C1210" s="95">
        <f>SUM(C1211:C1218)</f>
        <v>15</v>
      </c>
    </row>
    <row r="1211" customHeight="1" spans="1:3">
      <c r="A1211" s="74">
        <v>2200301</v>
      </c>
      <c r="B1211" s="96" t="s">
        <v>429</v>
      </c>
      <c r="C1211" s="97">
        <v>15</v>
      </c>
    </row>
    <row r="1212" customHeight="1" spans="1:3">
      <c r="A1212" s="74">
        <v>2200302</v>
      </c>
      <c r="B1212" s="96" t="s">
        <v>430</v>
      </c>
      <c r="C1212" s="97">
        <v>0</v>
      </c>
    </row>
    <row r="1213" customHeight="1" spans="1:3">
      <c r="A1213" s="74">
        <v>2200303</v>
      </c>
      <c r="B1213" s="96" t="s">
        <v>431</v>
      </c>
      <c r="C1213" s="97">
        <v>0</v>
      </c>
    </row>
    <row r="1214" customHeight="1" spans="1:3">
      <c r="A1214" s="74">
        <v>2200304</v>
      </c>
      <c r="B1214" s="96" t="s">
        <v>1348</v>
      </c>
      <c r="C1214" s="97">
        <v>0</v>
      </c>
    </row>
    <row r="1215" customHeight="1" spans="1:3">
      <c r="A1215" s="74">
        <v>2200305</v>
      </c>
      <c r="B1215" s="96" t="s">
        <v>1349</v>
      </c>
      <c r="C1215" s="97">
        <v>0</v>
      </c>
    </row>
    <row r="1216" customHeight="1" spans="1:3">
      <c r="A1216" s="74">
        <v>2200306</v>
      </c>
      <c r="B1216" s="96" t="s">
        <v>1350</v>
      </c>
      <c r="C1216" s="97">
        <v>0</v>
      </c>
    </row>
    <row r="1217" customHeight="1" spans="1:3">
      <c r="A1217" s="74">
        <v>2200350</v>
      </c>
      <c r="B1217" s="96" t="s">
        <v>438</v>
      </c>
      <c r="C1217" s="97">
        <v>0</v>
      </c>
    </row>
    <row r="1218" customHeight="1" spans="1:3">
      <c r="A1218" s="74">
        <v>2200399</v>
      </c>
      <c r="B1218" s="96" t="s">
        <v>1351</v>
      </c>
      <c r="C1218" s="97">
        <v>0</v>
      </c>
    </row>
    <row r="1219" customHeight="1" spans="1:3">
      <c r="A1219" s="74">
        <v>22005</v>
      </c>
      <c r="B1219" s="94" t="s">
        <v>1352</v>
      </c>
      <c r="C1219" s="95">
        <f>SUM(C1220:C1233)</f>
        <v>77</v>
      </c>
    </row>
    <row r="1220" customHeight="1" spans="1:3">
      <c r="A1220" s="74">
        <v>2200501</v>
      </c>
      <c r="B1220" s="96" t="s">
        <v>429</v>
      </c>
      <c r="C1220" s="97">
        <v>67</v>
      </c>
    </row>
    <row r="1221" customHeight="1" spans="1:3">
      <c r="A1221" s="74">
        <v>2200502</v>
      </c>
      <c r="B1221" s="96" t="s">
        <v>430</v>
      </c>
      <c r="C1221" s="97">
        <v>0</v>
      </c>
    </row>
    <row r="1222" customHeight="1" spans="1:3">
      <c r="A1222" s="74">
        <v>2200503</v>
      </c>
      <c r="B1222" s="96" t="s">
        <v>431</v>
      </c>
      <c r="C1222" s="97">
        <v>0</v>
      </c>
    </row>
    <row r="1223" customHeight="1" spans="1:3">
      <c r="A1223" s="74">
        <v>2200504</v>
      </c>
      <c r="B1223" s="96" t="s">
        <v>1353</v>
      </c>
      <c r="C1223" s="97">
        <v>0</v>
      </c>
    </row>
    <row r="1224" customHeight="1" spans="1:3">
      <c r="A1224" s="74">
        <v>2200506</v>
      </c>
      <c r="B1224" s="96" t="s">
        <v>1354</v>
      </c>
      <c r="C1224" s="97">
        <v>0</v>
      </c>
    </row>
    <row r="1225" customHeight="1" spans="1:3">
      <c r="A1225" s="74">
        <v>2200507</v>
      </c>
      <c r="B1225" s="96" t="s">
        <v>1355</v>
      </c>
      <c r="C1225" s="97">
        <v>0</v>
      </c>
    </row>
    <row r="1226" customHeight="1" spans="1:3">
      <c r="A1226" s="74">
        <v>2200508</v>
      </c>
      <c r="B1226" s="96" t="s">
        <v>1356</v>
      </c>
      <c r="C1226" s="97">
        <v>0</v>
      </c>
    </row>
    <row r="1227" customHeight="1" spans="1:3">
      <c r="A1227" s="74">
        <v>2200509</v>
      </c>
      <c r="B1227" s="96" t="s">
        <v>1357</v>
      </c>
      <c r="C1227" s="97">
        <v>0</v>
      </c>
    </row>
    <row r="1228" customHeight="1" spans="1:3">
      <c r="A1228" s="74">
        <v>2200510</v>
      </c>
      <c r="B1228" s="96" t="s">
        <v>1358</v>
      </c>
      <c r="C1228" s="97">
        <v>10</v>
      </c>
    </row>
    <row r="1229" customHeight="1" spans="1:3">
      <c r="A1229" s="74">
        <v>2200511</v>
      </c>
      <c r="B1229" s="96" t="s">
        <v>1359</v>
      </c>
      <c r="C1229" s="97">
        <v>0</v>
      </c>
    </row>
    <row r="1230" customHeight="1" spans="1:3">
      <c r="A1230" s="74">
        <v>2200512</v>
      </c>
      <c r="B1230" s="96" t="s">
        <v>1360</v>
      </c>
      <c r="C1230" s="97">
        <v>0</v>
      </c>
    </row>
    <row r="1231" customHeight="1" spans="1:3">
      <c r="A1231" s="74">
        <v>2200513</v>
      </c>
      <c r="B1231" s="96" t="s">
        <v>1361</v>
      </c>
      <c r="C1231" s="97">
        <v>0</v>
      </c>
    </row>
    <row r="1232" customHeight="1" spans="1:3">
      <c r="A1232" s="74">
        <v>2200514</v>
      </c>
      <c r="B1232" s="96" t="s">
        <v>1362</v>
      </c>
      <c r="C1232" s="97">
        <v>0</v>
      </c>
    </row>
    <row r="1233" customHeight="1" spans="1:3">
      <c r="A1233" s="74">
        <v>2200599</v>
      </c>
      <c r="B1233" s="96" t="s">
        <v>1363</v>
      </c>
      <c r="C1233" s="97">
        <v>0</v>
      </c>
    </row>
    <row r="1234" customHeight="1" spans="1:3">
      <c r="A1234" s="74">
        <v>22099</v>
      </c>
      <c r="B1234" s="94" t="s">
        <v>1364</v>
      </c>
      <c r="C1234" s="95">
        <f>C1235</f>
        <v>0</v>
      </c>
    </row>
    <row r="1235" customHeight="1" spans="1:3">
      <c r="A1235" s="74">
        <v>2209901</v>
      </c>
      <c r="B1235" s="96" t="s">
        <v>1365</v>
      </c>
      <c r="C1235" s="97">
        <v>0</v>
      </c>
    </row>
    <row r="1236" customHeight="1" spans="1:3">
      <c r="A1236" s="74">
        <v>221</v>
      </c>
      <c r="B1236" s="94" t="s">
        <v>1366</v>
      </c>
      <c r="C1236" s="95">
        <f>SUM(C1237,C1246,C1250)</f>
        <v>3245</v>
      </c>
    </row>
    <row r="1237" customHeight="1" spans="1:3">
      <c r="A1237" s="74">
        <v>22101</v>
      </c>
      <c r="B1237" s="94" t="s">
        <v>1367</v>
      </c>
      <c r="C1237" s="95">
        <f>SUM(C1238:C1245)</f>
        <v>2899</v>
      </c>
    </row>
    <row r="1238" customHeight="1" spans="1:3">
      <c r="A1238" s="74">
        <v>2210101</v>
      </c>
      <c r="B1238" s="96" t="s">
        <v>1368</v>
      </c>
      <c r="C1238" s="97">
        <v>0</v>
      </c>
    </row>
    <row r="1239" customHeight="1" spans="1:3">
      <c r="A1239" s="74">
        <v>2210102</v>
      </c>
      <c r="B1239" s="96" t="s">
        <v>1369</v>
      </c>
      <c r="C1239" s="97">
        <v>0</v>
      </c>
    </row>
    <row r="1240" customHeight="1" spans="1:3">
      <c r="A1240" s="74">
        <v>2210103</v>
      </c>
      <c r="B1240" s="96" t="s">
        <v>1370</v>
      </c>
      <c r="C1240" s="97">
        <v>1032</v>
      </c>
    </row>
    <row r="1241" customHeight="1" spans="1:3">
      <c r="A1241" s="74">
        <v>2210104</v>
      </c>
      <c r="B1241" s="96" t="s">
        <v>1371</v>
      </c>
      <c r="C1241" s="97">
        <v>0</v>
      </c>
    </row>
    <row r="1242" customHeight="1" spans="1:3">
      <c r="A1242" s="74">
        <v>2210105</v>
      </c>
      <c r="B1242" s="96" t="s">
        <v>1372</v>
      </c>
      <c r="C1242" s="97">
        <v>1720</v>
      </c>
    </row>
    <row r="1243" customHeight="1" spans="1:3">
      <c r="A1243" s="74">
        <v>2210106</v>
      </c>
      <c r="B1243" s="96" t="s">
        <v>1373</v>
      </c>
      <c r="C1243" s="97">
        <v>147</v>
      </c>
    </row>
    <row r="1244" customHeight="1" spans="1:3">
      <c r="A1244" s="74">
        <v>2210107</v>
      </c>
      <c r="B1244" s="96" t="s">
        <v>1374</v>
      </c>
      <c r="C1244" s="97">
        <v>0</v>
      </c>
    </row>
    <row r="1245" customHeight="1" spans="1:3">
      <c r="A1245" s="74">
        <v>2210199</v>
      </c>
      <c r="B1245" s="96" t="s">
        <v>1375</v>
      </c>
      <c r="C1245" s="97">
        <v>0</v>
      </c>
    </row>
    <row r="1246" customHeight="1" spans="1:3">
      <c r="A1246" s="74">
        <v>22102</v>
      </c>
      <c r="B1246" s="94" t="s">
        <v>1376</v>
      </c>
      <c r="C1246" s="95">
        <f>SUM(C1247:C1249)</f>
        <v>320</v>
      </c>
    </row>
    <row r="1247" customHeight="1" spans="1:3">
      <c r="A1247" s="74">
        <v>2210201</v>
      </c>
      <c r="B1247" s="96" t="s">
        <v>1377</v>
      </c>
      <c r="C1247" s="97">
        <v>320</v>
      </c>
    </row>
    <row r="1248" customHeight="1" spans="1:3">
      <c r="A1248" s="74">
        <v>2210202</v>
      </c>
      <c r="B1248" s="96" t="s">
        <v>1378</v>
      </c>
      <c r="C1248" s="97">
        <v>0</v>
      </c>
    </row>
    <row r="1249" customHeight="1" spans="1:3">
      <c r="A1249" s="74">
        <v>2210203</v>
      </c>
      <c r="B1249" s="96" t="s">
        <v>1379</v>
      </c>
      <c r="C1249" s="97">
        <v>0</v>
      </c>
    </row>
    <row r="1250" customHeight="1" spans="1:3">
      <c r="A1250" s="74">
        <v>22103</v>
      </c>
      <c r="B1250" s="94" t="s">
        <v>1380</v>
      </c>
      <c r="C1250" s="95">
        <f>SUM(C1251:C1253)</f>
        <v>26</v>
      </c>
    </row>
    <row r="1251" customHeight="1" spans="1:3">
      <c r="A1251" s="74">
        <v>2210301</v>
      </c>
      <c r="B1251" s="96" t="s">
        <v>1381</v>
      </c>
      <c r="C1251" s="97">
        <v>0</v>
      </c>
    </row>
    <row r="1252" customHeight="1" spans="1:3">
      <c r="A1252" s="74">
        <v>2210302</v>
      </c>
      <c r="B1252" s="96" t="s">
        <v>1382</v>
      </c>
      <c r="C1252" s="97">
        <v>0</v>
      </c>
    </row>
    <row r="1253" customHeight="1" spans="1:3">
      <c r="A1253" s="74">
        <v>2210399</v>
      </c>
      <c r="B1253" s="96" t="s">
        <v>1383</v>
      </c>
      <c r="C1253" s="97">
        <v>26</v>
      </c>
    </row>
    <row r="1254" customHeight="1" spans="1:3">
      <c r="A1254" s="74">
        <v>222</v>
      </c>
      <c r="B1254" s="94" t="s">
        <v>1384</v>
      </c>
      <c r="C1254" s="95">
        <f>SUM(C1255,C1270,C1284,C1289,C1295)</f>
        <v>241</v>
      </c>
    </row>
    <row r="1255" customHeight="1" spans="1:3">
      <c r="A1255" s="74">
        <v>22201</v>
      </c>
      <c r="B1255" s="94" t="s">
        <v>1385</v>
      </c>
      <c r="C1255" s="95">
        <f>SUM(C1256:C1269)</f>
        <v>205</v>
      </c>
    </row>
    <row r="1256" customHeight="1" spans="1:3">
      <c r="A1256" s="74">
        <v>2220101</v>
      </c>
      <c r="B1256" s="96" t="s">
        <v>429</v>
      </c>
      <c r="C1256" s="97">
        <v>205</v>
      </c>
    </row>
    <row r="1257" customHeight="1" spans="1:3">
      <c r="A1257" s="74">
        <v>2220102</v>
      </c>
      <c r="B1257" s="96" t="s">
        <v>430</v>
      </c>
      <c r="C1257" s="97">
        <v>0</v>
      </c>
    </row>
    <row r="1258" customHeight="1" spans="1:3">
      <c r="A1258" s="74">
        <v>2220103</v>
      </c>
      <c r="B1258" s="96" t="s">
        <v>431</v>
      </c>
      <c r="C1258" s="97">
        <v>0</v>
      </c>
    </row>
    <row r="1259" customHeight="1" spans="1:3">
      <c r="A1259" s="74">
        <v>2220104</v>
      </c>
      <c r="B1259" s="96" t="s">
        <v>1386</v>
      </c>
      <c r="C1259" s="97">
        <v>0</v>
      </c>
    </row>
    <row r="1260" customHeight="1" spans="1:3">
      <c r="A1260" s="74">
        <v>2220105</v>
      </c>
      <c r="B1260" s="96" t="s">
        <v>1387</v>
      </c>
      <c r="C1260" s="97">
        <v>0</v>
      </c>
    </row>
    <row r="1261" customHeight="1" spans="1:3">
      <c r="A1261" s="74">
        <v>2220106</v>
      </c>
      <c r="B1261" s="96" t="s">
        <v>1388</v>
      </c>
      <c r="C1261" s="97">
        <v>0</v>
      </c>
    </row>
    <row r="1262" customHeight="1" spans="1:3">
      <c r="A1262" s="74">
        <v>2220107</v>
      </c>
      <c r="B1262" s="96" t="s">
        <v>1389</v>
      </c>
      <c r="C1262" s="97">
        <v>0</v>
      </c>
    </row>
    <row r="1263" customHeight="1" spans="1:3">
      <c r="A1263" s="74">
        <v>2220112</v>
      </c>
      <c r="B1263" s="96" t="s">
        <v>1390</v>
      </c>
      <c r="C1263" s="97">
        <v>0</v>
      </c>
    </row>
    <row r="1264" customHeight="1" spans="1:3">
      <c r="A1264" s="74">
        <v>2220113</v>
      </c>
      <c r="B1264" s="96" t="s">
        <v>1391</v>
      </c>
      <c r="C1264" s="97">
        <v>0</v>
      </c>
    </row>
    <row r="1265" customHeight="1" spans="1:3">
      <c r="A1265" s="74">
        <v>2220114</v>
      </c>
      <c r="B1265" s="96" t="s">
        <v>1392</v>
      </c>
      <c r="C1265" s="97">
        <v>0</v>
      </c>
    </row>
    <row r="1266" customHeight="1" spans="1:3">
      <c r="A1266" s="74">
        <v>2220115</v>
      </c>
      <c r="B1266" s="96" t="s">
        <v>1393</v>
      </c>
      <c r="C1266" s="97">
        <v>0</v>
      </c>
    </row>
    <row r="1267" customHeight="1" spans="1:3">
      <c r="A1267" s="74">
        <v>2220118</v>
      </c>
      <c r="B1267" s="96" t="s">
        <v>1394</v>
      </c>
      <c r="C1267" s="97">
        <v>0</v>
      </c>
    </row>
    <row r="1268" customHeight="1" spans="1:3">
      <c r="A1268" s="74">
        <v>2220150</v>
      </c>
      <c r="B1268" s="96" t="s">
        <v>438</v>
      </c>
      <c r="C1268" s="97">
        <v>0</v>
      </c>
    </row>
    <row r="1269" customHeight="1" spans="1:3">
      <c r="A1269" s="74">
        <v>2220199</v>
      </c>
      <c r="B1269" s="96" t="s">
        <v>1395</v>
      </c>
      <c r="C1269" s="97">
        <v>0</v>
      </c>
    </row>
    <row r="1270" customHeight="1" spans="1:3">
      <c r="A1270" s="74">
        <v>22202</v>
      </c>
      <c r="B1270" s="94" t="s">
        <v>1396</v>
      </c>
      <c r="C1270" s="95">
        <f>SUM(C1271:C1283)</f>
        <v>0</v>
      </c>
    </row>
    <row r="1271" customHeight="1" spans="1:3">
      <c r="A1271" s="74">
        <v>2220201</v>
      </c>
      <c r="B1271" s="96" t="s">
        <v>429</v>
      </c>
      <c r="C1271" s="97">
        <v>0</v>
      </c>
    </row>
    <row r="1272" customHeight="1" spans="1:3">
      <c r="A1272" s="74">
        <v>2220202</v>
      </c>
      <c r="B1272" s="96" t="s">
        <v>430</v>
      </c>
      <c r="C1272" s="97">
        <v>0</v>
      </c>
    </row>
    <row r="1273" customHeight="1" spans="1:3">
      <c r="A1273" s="74">
        <v>2220203</v>
      </c>
      <c r="B1273" s="96" t="s">
        <v>431</v>
      </c>
      <c r="C1273" s="97">
        <v>0</v>
      </c>
    </row>
    <row r="1274" customHeight="1" spans="1:3">
      <c r="A1274" s="74">
        <v>2220204</v>
      </c>
      <c r="B1274" s="96" t="s">
        <v>1397</v>
      </c>
      <c r="C1274" s="97">
        <v>0</v>
      </c>
    </row>
    <row r="1275" customHeight="1" spans="1:3">
      <c r="A1275" s="74">
        <v>2220205</v>
      </c>
      <c r="B1275" s="96" t="s">
        <v>1398</v>
      </c>
      <c r="C1275" s="97">
        <v>0</v>
      </c>
    </row>
    <row r="1276" customHeight="1" spans="1:3">
      <c r="A1276" s="74">
        <v>2220206</v>
      </c>
      <c r="B1276" s="96" t="s">
        <v>1399</v>
      </c>
      <c r="C1276" s="97">
        <v>0</v>
      </c>
    </row>
    <row r="1277" customHeight="1" spans="1:3">
      <c r="A1277" s="74">
        <v>2220207</v>
      </c>
      <c r="B1277" s="96" t="s">
        <v>1400</v>
      </c>
      <c r="C1277" s="97">
        <v>0</v>
      </c>
    </row>
    <row r="1278" customHeight="1" spans="1:3">
      <c r="A1278" s="74">
        <v>2220209</v>
      </c>
      <c r="B1278" s="96" t="s">
        <v>1401</v>
      </c>
      <c r="C1278" s="97">
        <v>0</v>
      </c>
    </row>
    <row r="1279" customHeight="1" spans="1:3">
      <c r="A1279" s="74">
        <v>2220210</v>
      </c>
      <c r="B1279" s="96" t="s">
        <v>1402</v>
      </c>
      <c r="C1279" s="97">
        <v>0</v>
      </c>
    </row>
    <row r="1280" customHeight="1" spans="1:3">
      <c r="A1280" s="74">
        <v>2220211</v>
      </c>
      <c r="B1280" s="96" t="s">
        <v>1403</v>
      </c>
      <c r="C1280" s="97">
        <v>0</v>
      </c>
    </row>
    <row r="1281" customHeight="1" spans="1:3">
      <c r="A1281" s="74">
        <v>2220212</v>
      </c>
      <c r="B1281" s="96" t="s">
        <v>1404</v>
      </c>
      <c r="C1281" s="97">
        <v>0</v>
      </c>
    </row>
    <row r="1282" customHeight="1" spans="1:3">
      <c r="A1282" s="74">
        <v>2220250</v>
      </c>
      <c r="B1282" s="96" t="s">
        <v>438</v>
      </c>
      <c r="C1282" s="97">
        <v>0</v>
      </c>
    </row>
    <row r="1283" customHeight="1" spans="1:3">
      <c r="A1283" s="74">
        <v>2220299</v>
      </c>
      <c r="B1283" s="96" t="s">
        <v>1405</v>
      </c>
      <c r="C1283" s="97">
        <v>0</v>
      </c>
    </row>
    <row r="1284" customHeight="1" spans="1:3">
      <c r="A1284" s="74">
        <v>22203</v>
      </c>
      <c r="B1284" s="94" t="s">
        <v>1406</v>
      </c>
      <c r="C1284" s="95">
        <f>SUM(C1285:C1288)</f>
        <v>0</v>
      </c>
    </row>
    <row r="1285" customHeight="1" spans="1:3">
      <c r="A1285" s="74">
        <v>2220301</v>
      </c>
      <c r="B1285" s="96" t="s">
        <v>1407</v>
      </c>
      <c r="C1285" s="97">
        <v>0</v>
      </c>
    </row>
    <row r="1286" customHeight="1" spans="1:3">
      <c r="A1286" s="74">
        <v>2220303</v>
      </c>
      <c r="B1286" s="96" t="s">
        <v>1408</v>
      </c>
      <c r="C1286" s="97">
        <v>0</v>
      </c>
    </row>
    <row r="1287" customHeight="1" spans="1:3">
      <c r="A1287" s="74">
        <v>2220304</v>
      </c>
      <c r="B1287" s="96" t="s">
        <v>1409</v>
      </c>
      <c r="C1287" s="97">
        <v>0</v>
      </c>
    </row>
    <row r="1288" customHeight="1" spans="1:3">
      <c r="A1288" s="74">
        <v>2220399</v>
      </c>
      <c r="B1288" s="96" t="s">
        <v>1410</v>
      </c>
      <c r="C1288" s="97">
        <v>0</v>
      </c>
    </row>
    <row r="1289" customHeight="1" spans="1:3">
      <c r="A1289" s="74">
        <v>22204</v>
      </c>
      <c r="B1289" s="94" t="s">
        <v>1411</v>
      </c>
      <c r="C1289" s="95">
        <f>SUM(C1290:C1294)</f>
        <v>36</v>
      </c>
    </row>
    <row r="1290" customHeight="1" spans="1:3">
      <c r="A1290" s="74">
        <v>2220401</v>
      </c>
      <c r="B1290" s="96" t="s">
        <v>1412</v>
      </c>
      <c r="C1290" s="97">
        <v>36</v>
      </c>
    </row>
    <row r="1291" customHeight="1" spans="1:3">
      <c r="A1291" s="74">
        <v>2220402</v>
      </c>
      <c r="B1291" s="96" t="s">
        <v>1413</v>
      </c>
      <c r="C1291" s="97">
        <v>0</v>
      </c>
    </row>
    <row r="1292" customHeight="1" spans="1:3">
      <c r="A1292" s="74">
        <v>2220403</v>
      </c>
      <c r="B1292" s="96" t="s">
        <v>1414</v>
      </c>
      <c r="C1292" s="97">
        <v>0</v>
      </c>
    </row>
    <row r="1293" customHeight="1" spans="1:3">
      <c r="A1293" s="74">
        <v>2220404</v>
      </c>
      <c r="B1293" s="96" t="s">
        <v>1415</v>
      </c>
      <c r="C1293" s="97">
        <v>0</v>
      </c>
    </row>
    <row r="1294" customHeight="1" spans="1:3">
      <c r="A1294" s="74">
        <v>2220499</v>
      </c>
      <c r="B1294" s="96" t="s">
        <v>1416</v>
      </c>
      <c r="C1294" s="97">
        <v>0</v>
      </c>
    </row>
    <row r="1295" customHeight="1" spans="1:3">
      <c r="A1295" s="74">
        <v>22205</v>
      </c>
      <c r="B1295" s="94" t="s">
        <v>1417</v>
      </c>
      <c r="C1295" s="95">
        <f>SUM(C1296:C1306)</f>
        <v>0</v>
      </c>
    </row>
    <row r="1296" customHeight="1" spans="1:3">
      <c r="A1296" s="74">
        <v>2220501</v>
      </c>
      <c r="B1296" s="96" t="s">
        <v>1418</v>
      </c>
      <c r="C1296" s="97">
        <v>0</v>
      </c>
    </row>
    <row r="1297" customHeight="1" spans="1:3">
      <c r="A1297" s="74">
        <v>2220502</v>
      </c>
      <c r="B1297" s="96" t="s">
        <v>1419</v>
      </c>
      <c r="C1297" s="97">
        <v>0</v>
      </c>
    </row>
    <row r="1298" customHeight="1" spans="1:3">
      <c r="A1298" s="74">
        <v>2220503</v>
      </c>
      <c r="B1298" s="96" t="s">
        <v>1420</v>
      </c>
      <c r="C1298" s="97">
        <v>0</v>
      </c>
    </row>
    <row r="1299" customHeight="1" spans="1:3">
      <c r="A1299" s="74">
        <v>2220504</v>
      </c>
      <c r="B1299" s="96" t="s">
        <v>1421</v>
      </c>
      <c r="C1299" s="97">
        <v>0</v>
      </c>
    </row>
    <row r="1300" customHeight="1" spans="1:3">
      <c r="A1300" s="74">
        <v>2220505</v>
      </c>
      <c r="B1300" s="96" t="s">
        <v>1422</v>
      </c>
      <c r="C1300" s="97">
        <v>0</v>
      </c>
    </row>
    <row r="1301" customHeight="1" spans="1:3">
      <c r="A1301" s="74">
        <v>2220506</v>
      </c>
      <c r="B1301" s="96" t="s">
        <v>1423</v>
      </c>
      <c r="C1301" s="97">
        <v>0</v>
      </c>
    </row>
    <row r="1302" customHeight="1" spans="1:3">
      <c r="A1302" s="74">
        <v>2220507</v>
      </c>
      <c r="B1302" s="96" t="s">
        <v>1424</v>
      </c>
      <c r="C1302" s="97">
        <v>0</v>
      </c>
    </row>
    <row r="1303" customHeight="1" spans="1:3">
      <c r="A1303" s="74">
        <v>2220508</v>
      </c>
      <c r="B1303" s="96" t="s">
        <v>1425</v>
      </c>
      <c r="C1303" s="97">
        <v>0</v>
      </c>
    </row>
    <row r="1304" customHeight="1" spans="1:3">
      <c r="A1304" s="74">
        <v>2220509</v>
      </c>
      <c r="B1304" s="96" t="s">
        <v>1426</v>
      </c>
      <c r="C1304" s="97">
        <v>0</v>
      </c>
    </row>
    <row r="1305" customHeight="1" spans="1:3">
      <c r="A1305" s="74">
        <v>2220510</v>
      </c>
      <c r="B1305" s="96" t="s">
        <v>1427</v>
      </c>
      <c r="C1305" s="97">
        <v>0</v>
      </c>
    </row>
    <row r="1306" customHeight="1" spans="1:3">
      <c r="A1306" s="74">
        <v>2220599</v>
      </c>
      <c r="B1306" s="96" t="s">
        <v>1428</v>
      </c>
      <c r="C1306" s="97">
        <v>0</v>
      </c>
    </row>
    <row r="1307" customHeight="1" spans="1:3">
      <c r="A1307" s="74">
        <v>224</v>
      </c>
      <c r="B1307" s="94" t="s">
        <v>1429</v>
      </c>
      <c r="C1307" s="95">
        <f>C1308+C1320+C1326+C1332+C1340+C1353+C1357+C1363</f>
        <v>981</v>
      </c>
    </row>
    <row r="1308" customHeight="1" spans="1:3">
      <c r="A1308" s="74">
        <v>22401</v>
      </c>
      <c r="B1308" s="94" t="s">
        <v>1430</v>
      </c>
      <c r="C1308" s="95">
        <f>SUM(C1309:C1319)</f>
        <v>246</v>
      </c>
    </row>
    <row r="1309" customHeight="1" spans="1:3">
      <c r="A1309" s="74">
        <v>2240101</v>
      </c>
      <c r="B1309" s="96" t="s">
        <v>429</v>
      </c>
      <c r="C1309" s="97">
        <v>130</v>
      </c>
    </row>
    <row r="1310" customHeight="1" spans="1:3">
      <c r="A1310" s="74">
        <v>2240102</v>
      </c>
      <c r="B1310" s="96" t="s">
        <v>430</v>
      </c>
      <c r="C1310" s="97">
        <v>0</v>
      </c>
    </row>
    <row r="1311" customHeight="1" spans="1:3">
      <c r="A1311" s="74">
        <v>2240103</v>
      </c>
      <c r="B1311" s="96" t="s">
        <v>431</v>
      </c>
      <c r="C1311" s="97">
        <v>0</v>
      </c>
    </row>
    <row r="1312" customHeight="1" spans="1:3">
      <c r="A1312" s="74">
        <v>2240104</v>
      </c>
      <c r="B1312" s="96" t="s">
        <v>1431</v>
      </c>
      <c r="C1312" s="97">
        <v>0</v>
      </c>
    </row>
    <row r="1313" customHeight="1" spans="1:3">
      <c r="A1313" s="74">
        <v>2240105</v>
      </c>
      <c r="B1313" s="96" t="s">
        <v>1432</v>
      </c>
      <c r="C1313" s="97">
        <v>0</v>
      </c>
    </row>
    <row r="1314" customHeight="1" spans="1:3">
      <c r="A1314" s="74">
        <v>2240106</v>
      </c>
      <c r="B1314" s="96" t="s">
        <v>1433</v>
      </c>
      <c r="C1314" s="97">
        <v>106</v>
      </c>
    </row>
    <row r="1315" customHeight="1" spans="1:3">
      <c r="A1315" s="74">
        <v>2240107</v>
      </c>
      <c r="B1315" s="96" t="s">
        <v>1434</v>
      </c>
      <c r="C1315" s="97">
        <v>0</v>
      </c>
    </row>
    <row r="1316" customHeight="1" spans="1:3">
      <c r="A1316" s="74">
        <v>2240108</v>
      </c>
      <c r="B1316" s="96" t="s">
        <v>1435</v>
      </c>
      <c r="C1316" s="97">
        <v>0</v>
      </c>
    </row>
    <row r="1317" customHeight="1" spans="1:3">
      <c r="A1317" s="74">
        <v>2240109</v>
      </c>
      <c r="B1317" s="96" t="s">
        <v>1436</v>
      </c>
      <c r="C1317" s="97">
        <v>0</v>
      </c>
    </row>
    <row r="1318" customHeight="1" spans="1:3">
      <c r="A1318" s="74">
        <v>2240150</v>
      </c>
      <c r="B1318" s="96" t="s">
        <v>438</v>
      </c>
      <c r="C1318" s="97">
        <v>0</v>
      </c>
    </row>
    <row r="1319" customHeight="1" spans="1:3">
      <c r="A1319" s="74">
        <v>2240199</v>
      </c>
      <c r="B1319" s="96" t="s">
        <v>1437</v>
      </c>
      <c r="C1319" s="97">
        <v>10</v>
      </c>
    </row>
    <row r="1320" customHeight="1" spans="1:3">
      <c r="A1320" s="74">
        <v>22402</v>
      </c>
      <c r="B1320" s="94" t="s">
        <v>1438</v>
      </c>
      <c r="C1320" s="95">
        <f>SUM(C1321:C1325)</f>
        <v>654</v>
      </c>
    </row>
    <row r="1321" customHeight="1" spans="1:3">
      <c r="A1321" s="74">
        <v>2240201</v>
      </c>
      <c r="B1321" s="96" t="s">
        <v>429</v>
      </c>
      <c r="C1321" s="97">
        <v>654</v>
      </c>
    </row>
    <row r="1322" customHeight="1" spans="1:3">
      <c r="A1322" s="74">
        <v>2240202</v>
      </c>
      <c r="B1322" s="96" t="s">
        <v>430</v>
      </c>
      <c r="C1322" s="97">
        <v>0</v>
      </c>
    </row>
    <row r="1323" customHeight="1" spans="1:3">
      <c r="A1323" s="74">
        <v>2240203</v>
      </c>
      <c r="B1323" s="96" t="s">
        <v>431</v>
      </c>
      <c r="C1323" s="97">
        <v>0</v>
      </c>
    </row>
    <row r="1324" customHeight="1" spans="1:3">
      <c r="A1324" s="74">
        <v>2240204</v>
      </c>
      <c r="B1324" s="96" t="s">
        <v>1439</v>
      </c>
      <c r="C1324" s="97">
        <v>0</v>
      </c>
    </row>
    <row r="1325" customHeight="1" spans="1:3">
      <c r="A1325" s="74">
        <v>2240299</v>
      </c>
      <c r="B1325" s="96" t="s">
        <v>1440</v>
      </c>
      <c r="C1325" s="97">
        <v>0</v>
      </c>
    </row>
    <row r="1326" customHeight="1" spans="1:3">
      <c r="A1326" s="74">
        <v>22403</v>
      </c>
      <c r="B1326" s="94" t="s">
        <v>1441</v>
      </c>
      <c r="C1326" s="95">
        <f>SUM(C1327:C1331)</f>
        <v>0</v>
      </c>
    </row>
    <row r="1327" customHeight="1" spans="1:3">
      <c r="A1327" s="74">
        <v>2240301</v>
      </c>
      <c r="B1327" s="96" t="s">
        <v>429</v>
      </c>
      <c r="C1327" s="97">
        <v>0</v>
      </c>
    </row>
    <row r="1328" customHeight="1" spans="1:3">
      <c r="A1328" s="74">
        <v>2240302</v>
      </c>
      <c r="B1328" s="96" t="s">
        <v>430</v>
      </c>
      <c r="C1328" s="97">
        <v>0</v>
      </c>
    </row>
    <row r="1329" customHeight="1" spans="1:3">
      <c r="A1329" s="74">
        <v>2240303</v>
      </c>
      <c r="B1329" s="96" t="s">
        <v>431</v>
      </c>
      <c r="C1329" s="97">
        <v>0</v>
      </c>
    </row>
    <row r="1330" customHeight="1" spans="1:3">
      <c r="A1330" s="74">
        <v>2240304</v>
      </c>
      <c r="B1330" s="96" t="s">
        <v>1442</v>
      </c>
      <c r="C1330" s="97">
        <v>0</v>
      </c>
    </row>
    <row r="1331" customHeight="1" spans="1:3">
      <c r="A1331" s="74">
        <v>2240399</v>
      </c>
      <c r="B1331" s="96" t="s">
        <v>1443</v>
      </c>
      <c r="C1331" s="97">
        <v>0</v>
      </c>
    </row>
    <row r="1332" customHeight="1" spans="1:3">
      <c r="A1332" s="74">
        <v>22404</v>
      </c>
      <c r="B1332" s="94" t="s">
        <v>1444</v>
      </c>
      <c r="C1332" s="95">
        <f>SUM(C1333:C1339)</f>
        <v>0</v>
      </c>
    </row>
    <row r="1333" customHeight="1" spans="1:3">
      <c r="A1333" s="74">
        <v>2240401</v>
      </c>
      <c r="B1333" s="96" t="s">
        <v>429</v>
      </c>
      <c r="C1333" s="97">
        <v>0</v>
      </c>
    </row>
    <row r="1334" customHeight="1" spans="1:3">
      <c r="A1334" s="74">
        <v>2240402</v>
      </c>
      <c r="B1334" s="96" t="s">
        <v>430</v>
      </c>
      <c r="C1334" s="97">
        <v>0</v>
      </c>
    </row>
    <row r="1335" customHeight="1" spans="1:3">
      <c r="A1335" s="74">
        <v>2240403</v>
      </c>
      <c r="B1335" s="96" t="s">
        <v>431</v>
      </c>
      <c r="C1335" s="97">
        <v>0</v>
      </c>
    </row>
    <row r="1336" customHeight="1" spans="1:3">
      <c r="A1336" s="74">
        <v>2240404</v>
      </c>
      <c r="B1336" s="96" t="s">
        <v>1445</v>
      </c>
      <c r="C1336" s="97">
        <v>0</v>
      </c>
    </row>
    <row r="1337" customHeight="1" spans="1:3">
      <c r="A1337" s="74">
        <v>2240405</v>
      </c>
      <c r="B1337" s="96" t="s">
        <v>1446</v>
      </c>
      <c r="C1337" s="97">
        <v>0</v>
      </c>
    </row>
    <row r="1338" customHeight="1" spans="1:3">
      <c r="A1338" s="74">
        <v>2240450</v>
      </c>
      <c r="B1338" s="96" t="s">
        <v>438</v>
      </c>
      <c r="C1338" s="97">
        <v>0</v>
      </c>
    </row>
    <row r="1339" customHeight="1" spans="1:3">
      <c r="A1339" s="74">
        <v>2240499</v>
      </c>
      <c r="B1339" s="96" t="s">
        <v>1447</v>
      </c>
      <c r="C1339" s="97">
        <v>0</v>
      </c>
    </row>
    <row r="1340" customHeight="1" spans="1:3">
      <c r="A1340" s="74">
        <v>22405</v>
      </c>
      <c r="B1340" s="94" t="s">
        <v>1448</v>
      </c>
      <c r="C1340" s="95">
        <f>SUM(C1341:C1352)</f>
        <v>0</v>
      </c>
    </row>
    <row r="1341" customHeight="1" spans="1:3">
      <c r="A1341" s="74">
        <v>2240501</v>
      </c>
      <c r="B1341" s="96" t="s">
        <v>429</v>
      </c>
      <c r="C1341" s="97">
        <v>0</v>
      </c>
    </row>
    <row r="1342" customHeight="1" spans="1:3">
      <c r="A1342" s="74">
        <v>2240502</v>
      </c>
      <c r="B1342" s="96" t="s">
        <v>430</v>
      </c>
      <c r="C1342" s="97">
        <v>0</v>
      </c>
    </row>
    <row r="1343" customHeight="1" spans="1:3">
      <c r="A1343" s="74">
        <v>2240503</v>
      </c>
      <c r="B1343" s="96" t="s">
        <v>431</v>
      </c>
      <c r="C1343" s="97">
        <v>0</v>
      </c>
    </row>
    <row r="1344" customHeight="1" spans="1:3">
      <c r="A1344" s="74">
        <v>2240504</v>
      </c>
      <c r="B1344" s="96" t="s">
        <v>1449</v>
      </c>
      <c r="C1344" s="97">
        <v>0</v>
      </c>
    </row>
    <row r="1345" customHeight="1" spans="1:3">
      <c r="A1345" s="74">
        <v>2240505</v>
      </c>
      <c r="B1345" s="96" t="s">
        <v>1450</v>
      </c>
      <c r="C1345" s="97">
        <v>0</v>
      </c>
    </row>
    <row r="1346" customHeight="1" spans="1:3">
      <c r="A1346" s="74">
        <v>2240506</v>
      </c>
      <c r="B1346" s="96" t="s">
        <v>1451</v>
      </c>
      <c r="C1346" s="97">
        <v>0</v>
      </c>
    </row>
    <row r="1347" customHeight="1" spans="1:3">
      <c r="A1347" s="74">
        <v>2240507</v>
      </c>
      <c r="B1347" s="96" t="s">
        <v>1452</v>
      </c>
      <c r="C1347" s="97">
        <v>0</v>
      </c>
    </row>
    <row r="1348" customHeight="1" spans="1:3">
      <c r="A1348" s="74">
        <v>2240508</v>
      </c>
      <c r="B1348" s="96" t="s">
        <v>1453</v>
      </c>
      <c r="C1348" s="97">
        <v>0</v>
      </c>
    </row>
    <row r="1349" customHeight="1" spans="1:3">
      <c r="A1349" s="74">
        <v>2240509</v>
      </c>
      <c r="B1349" s="96" t="s">
        <v>1454</v>
      </c>
      <c r="C1349" s="97">
        <v>0</v>
      </c>
    </row>
    <row r="1350" customHeight="1" spans="1:3">
      <c r="A1350" s="74">
        <v>2240510</v>
      </c>
      <c r="B1350" s="96" t="s">
        <v>1455</v>
      </c>
      <c r="C1350" s="97">
        <v>0</v>
      </c>
    </row>
    <row r="1351" customHeight="1" spans="1:3">
      <c r="A1351" s="74">
        <v>2240550</v>
      </c>
      <c r="B1351" s="96" t="s">
        <v>1456</v>
      </c>
      <c r="C1351" s="97">
        <v>0</v>
      </c>
    </row>
    <row r="1352" customHeight="1" spans="1:3">
      <c r="A1352" s="74">
        <v>2240599</v>
      </c>
      <c r="B1352" s="96" t="s">
        <v>1457</v>
      </c>
      <c r="C1352" s="97">
        <v>0</v>
      </c>
    </row>
    <row r="1353" customHeight="1" spans="1:3">
      <c r="A1353" s="74">
        <v>22406</v>
      </c>
      <c r="B1353" s="94" t="s">
        <v>1458</v>
      </c>
      <c r="C1353" s="95">
        <f>SUM(C1354:C1356)</f>
        <v>0</v>
      </c>
    </row>
    <row r="1354" customHeight="1" spans="1:3">
      <c r="A1354" s="74">
        <v>2240601</v>
      </c>
      <c r="B1354" s="96" t="s">
        <v>1459</v>
      </c>
      <c r="C1354" s="97">
        <v>0</v>
      </c>
    </row>
    <row r="1355" customHeight="1" spans="1:3">
      <c r="A1355" s="74">
        <v>2240602</v>
      </c>
      <c r="B1355" s="96" t="s">
        <v>1460</v>
      </c>
      <c r="C1355" s="97">
        <v>0</v>
      </c>
    </row>
    <row r="1356" customHeight="1" spans="1:3">
      <c r="A1356" s="74">
        <v>2240699</v>
      </c>
      <c r="B1356" s="96" t="s">
        <v>1461</v>
      </c>
      <c r="C1356" s="97">
        <v>0</v>
      </c>
    </row>
    <row r="1357" customHeight="1" spans="1:3">
      <c r="A1357" s="74">
        <v>22407</v>
      </c>
      <c r="B1357" s="94" t="s">
        <v>1462</v>
      </c>
      <c r="C1357" s="95">
        <f>SUM(C1358:C1362)</f>
        <v>81</v>
      </c>
    </row>
    <row r="1358" customHeight="1" spans="1:3">
      <c r="A1358" s="74">
        <v>2240701</v>
      </c>
      <c r="B1358" s="96" t="s">
        <v>1463</v>
      </c>
      <c r="C1358" s="97">
        <v>81</v>
      </c>
    </row>
    <row r="1359" customHeight="1" spans="1:3">
      <c r="A1359" s="74">
        <v>2240702</v>
      </c>
      <c r="B1359" s="96" t="s">
        <v>1464</v>
      </c>
      <c r="C1359" s="97">
        <v>0</v>
      </c>
    </row>
    <row r="1360" customHeight="1" spans="1:3">
      <c r="A1360" s="74">
        <v>2240703</v>
      </c>
      <c r="B1360" s="96" t="s">
        <v>1465</v>
      </c>
      <c r="C1360" s="97">
        <v>0</v>
      </c>
    </row>
    <row r="1361" customHeight="1" spans="1:3">
      <c r="A1361" s="74">
        <v>2240704</v>
      </c>
      <c r="B1361" s="96" t="s">
        <v>1466</v>
      </c>
      <c r="C1361" s="97">
        <v>0</v>
      </c>
    </row>
    <row r="1362" customHeight="1" spans="1:3">
      <c r="A1362" s="74">
        <v>2240799</v>
      </c>
      <c r="B1362" s="96" t="s">
        <v>1467</v>
      </c>
      <c r="C1362" s="97">
        <v>0</v>
      </c>
    </row>
    <row r="1363" customHeight="1" spans="1:3">
      <c r="A1363" s="74">
        <v>22499</v>
      </c>
      <c r="B1363" s="94" t="s">
        <v>1468</v>
      </c>
      <c r="C1363" s="97">
        <v>0</v>
      </c>
    </row>
    <row r="1364" customHeight="1" spans="1:3">
      <c r="A1364" s="74">
        <v>229</v>
      </c>
      <c r="B1364" s="94" t="s">
        <v>1469</v>
      </c>
      <c r="C1364" s="95">
        <f>C1365</f>
        <v>175</v>
      </c>
    </row>
    <row r="1365" customHeight="1" spans="1:3">
      <c r="A1365" s="74">
        <v>22999</v>
      </c>
      <c r="B1365" s="94" t="s">
        <v>1315</v>
      </c>
      <c r="C1365" s="95">
        <f>C1366</f>
        <v>175</v>
      </c>
    </row>
    <row r="1366" customHeight="1" spans="1:3">
      <c r="A1366" s="74">
        <v>2299901</v>
      </c>
      <c r="B1366" s="96" t="s">
        <v>593</v>
      </c>
      <c r="C1366" s="97">
        <v>175</v>
      </c>
    </row>
    <row r="1367" customHeight="1" spans="1:3">
      <c r="A1367" s="74">
        <v>232</v>
      </c>
      <c r="B1367" s="94" t="s">
        <v>1470</v>
      </c>
      <c r="C1367" s="95">
        <f>SUM(C1368:C1370)</f>
        <v>6260</v>
      </c>
    </row>
    <row r="1368" customHeight="1" spans="1:3">
      <c r="A1368" s="74">
        <v>23201</v>
      </c>
      <c r="B1368" s="94" t="s">
        <v>1471</v>
      </c>
      <c r="C1368" s="97">
        <v>0</v>
      </c>
    </row>
    <row r="1369" customHeight="1" spans="1:3">
      <c r="A1369" s="74">
        <v>23202</v>
      </c>
      <c r="B1369" s="94" t="s">
        <v>1472</v>
      </c>
      <c r="C1369" s="97">
        <v>0</v>
      </c>
    </row>
    <row r="1370" customHeight="1" spans="1:3">
      <c r="A1370" s="74">
        <v>23203</v>
      </c>
      <c r="B1370" s="94" t="s">
        <v>1473</v>
      </c>
      <c r="C1370" s="95">
        <f>SUM(C1371:C1374)</f>
        <v>6260</v>
      </c>
    </row>
    <row r="1371" customHeight="1" spans="1:3">
      <c r="A1371" s="74">
        <v>2320301</v>
      </c>
      <c r="B1371" s="96" t="s">
        <v>1474</v>
      </c>
      <c r="C1371" s="97">
        <v>4806</v>
      </c>
    </row>
    <row r="1372" customHeight="1" spans="1:3">
      <c r="A1372" s="74">
        <v>2320302</v>
      </c>
      <c r="B1372" s="96" t="s">
        <v>1475</v>
      </c>
      <c r="C1372" s="97">
        <v>0</v>
      </c>
    </row>
    <row r="1373" customHeight="1" spans="1:3">
      <c r="A1373" s="74">
        <v>2320303</v>
      </c>
      <c r="B1373" s="96" t="s">
        <v>1476</v>
      </c>
      <c r="C1373" s="97">
        <v>0</v>
      </c>
    </row>
    <row r="1374" customHeight="1" spans="1:3">
      <c r="A1374" s="74">
        <v>2320304</v>
      </c>
      <c r="B1374" s="96" t="s">
        <v>1477</v>
      </c>
      <c r="C1374" s="97">
        <v>1454</v>
      </c>
    </row>
    <row r="1375" customHeight="1" spans="1:3">
      <c r="A1375" s="74">
        <v>233</v>
      </c>
      <c r="B1375" s="94" t="s">
        <v>1478</v>
      </c>
      <c r="C1375" s="95">
        <f>SUM(C1376:C1378)</f>
        <v>0</v>
      </c>
    </row>
    <row r="1376" customHeight="1" spans="1:3">
      <c r="A1376" s="74">
        <v>23301</v>
      </c>
      <c r="B1376" s="94" t="s">
        <v>1479</v>
      </c>
      <c r="C1376" s="97">
        <v>0</v>
      </c>
    </row>
    <row r="1377" customHeight="1" spans="1:3">
      <c r="A1377" s="74">
        <v>23302</v>
      </c>
      <c r="B1377" s="94" t="s">
        <v>1480</v>
      </c>
      <c r="C1377" s="97">
        <v>0</v>
      </c>
    </row>
    <row r="1378" customHeight="1" spans="1:3">
      <c r="A1378" s="74">
        <v>23303</v>
      </c>
      <c r="B1378" s="94" t="s">
        <v>1481</v>
      </c>
      <c r="C1378" s="97">
        <v>0</v>
      </c>
    </row>
    <row r="1379" customHeight="1" spans="1:3">
      <c r="A1379" s="74"/>
      <c r="B1379" s="96"/>
      <c r="C1379" s="100"/>
    </row>
    <row r="1380" customHeight="1" spans="1:3">
      <c r="A1380" s="74"/>
      <c r="B1380" s="94" t="s">
        <v>1482</v>
      </c>
      <c r="C1380" s="95">
        <f>C1381+C1389+C1404+C1416+C1427+C1473+C1497+C1549+C1554+C1557+C1583+C1602</f>
        <v>16996</v>
      </c>
    </row>
    <row r="1381" customHeight="1" spans="1:3">
      <c r="A1381" s="74">
        <v>206</v>
      </c>
      <c r="B1381" s="94" t="s">
        <v>719</v>
      </c>
      <c r="C1381" s="95">
        <f>C1382</f>
        <v>0</v>
      </c>
    </row>
    <row r="1382" customHeight="1" spans="1:3">
      <c r="A1382" s="74">
        <v>20610</v>
      </c>
      <c r="B1382" s="96" t="s">
        <v>1483</v>
      </c>
      <c r="C1382" s="95">
        <f>SUM(C1383:C1388)</f>
        <v>0</v>
      </c>
    </row>
    <row r="1383" customHeight="1" spans="1:3">
      <c r="A1383" s="74">
        <v>2061001</v>
      </c>
      <c r="B1383" s="96" t="s">
        <v>1484</v>
      </c>
      <c r="C1383" s="97">
        <v>0</v>
      </c>
    </row>
    <row r="1384" customHeight="1" spans="1:3">
      <c r="A1384" s="74">
        <v>2061002</v>
      </c>
      <c r="B1384" s="96" t="s">
        <v>1485</v>
      </c>
      <c r="C1384" s="97">
        <v>0</v>
      </c>
    </row>
    <row r="1385" customHeight="1" spans="1:3">
      <c r="A1385" s="74">
        <v>2061003</v>
      </c>
      <c r="B1385" s="96" t="s">
        <v>1486</v>
      </c>
      <c r="C1385" s="97">
        <v>0</v>
      </c>
    </row>
    <row r="1386" customHeight="1" spans="1:3">
      <c r="A1386" s="74">
        <v>2061004</v>
      </c>
      <c r="B1386" s="96" t="s">
        <v>1487</v>
      </c>
      <c r="C1386" s="97">
        <v>0</v>
      </c>
    </row>
    <row r="1387" customHeight="1" spans="1:3">
      <c r="A1387" s="74">
        <v>2061005</v>
      </c>
      <c r="B1387" s="96" t="s">
        <v>1488</v>
      </c>
      <c r="C1387" s="97">
        <v>0</v>
      </c>
    </row>
    <row r="1388" customHeight="1" spans="1:3">
      <c r="A1388" s="74">
        <v>2061099</v>
      </c>
      <c r="B1388" s="96" t="s">
        <v>1489</v>
      </c>
      <c r="C1388" s="97">
        <v>0</v>
      </c>
    </row>
    <row r="1389" customHeight="1" spans="1:3">
      <c r="A1389" s="74">
        <v>207</v>
      </c>
      <c r="B1389" s="94" t="s">
        <v>768</v>
      </c>
      <c r="C1389" s="95">
        <f>C1390+C1395+C1401</f>
        <v>0</v>
      </c>
    </row>
    <row r="1390" customHeight="1" spans="1:3">
      <c r="A1390" s="74">
        <v>20707</v>
      </c>
      <c r="B1390" s="96" t="s">
        <v>1490</v>
      </c>
      <c r="C1390" s="95">
        <f>SUM(C1391:C1394)</f>
        <v>0</v>
      </c>
    </row>
    <row r="1391" customHeight="1" spans="1:3">
      <c r="A1391" s="74">
        <v>2070701</v>
      </c>
      <c r="B1391" s="96" t="s">
        <v>1491</v>
      </c>
      <c r="C1391" s="97">
        <v>0</v>
      </c>
    </row>
    <row r="1392" customHeight="1" spans="1:3">
      <c r="A1392" s="74">
        <v>2070702</v>
      </c>
      <c r="B1392" s="96" t="s">
        <v>1492</v>
      </c>
      <c r="C1392" s="97">
        <v>0</v>
      </c>
    </row>
    <row r="1393" customHeight="1" spans="1:3">
      <c r="A1393" s="74">
        <v>2070703</v>
      </c>
      <c r="B1393" s="96" t="s">
        <v>1493</v>
      </c>
      <c r="C1393" s="97">
        <v>0</v>
      </c>
    </row>
    <row r="1394" customHeight="1" spans="1:3">
      <c r="A1394" s="74">
        <v>2070799</v>
      </c>
      <c r="B1394" s="96" t="s">
        <v>1494</v>
      </c>
      <c r="C1394" s="97">
        <v>0</v>
      </c>
    </row>
    <row r="1395" customHeight="1" spans="1:3">
      <c r="A1395" s="74">
        <v>20709</v>
      </c>
      <c r="B1395" s="96" t="s">
        <v>1495</v>
      </c>
      <c r="C1395" s="95">
        <f>SUM(C1396:C1400)</f>
        <v>0</v>
      </c>
    </row>
    <row r="1396" customHeight="1" spans="1:3">
      <c r="A1396" s="74">
        <v>2070901</v>
      </c>
      <c r="B1396" s="96" t="s">
        <v>1496</v>
      </c>
      <c r="C1396" s="97">
        <v>0</v>
      </c>
    </row>
    <row r="1397" customHeight="1" spans="1:3">
      <c r="A1397" s="74">
        <v>2070902</v>
      </c>
      <c r="B1397" s="96" t="s">
        <v>1497</v>
      </c>
      <c r="C1397" s="97">
        <v>0</v>
      </c>
    </row>
    <row r="1398" customHeight="1" spans="1:3">
      <c r="A1398" s="74">
        <v>2070903</v>
      </c>
      <c r="B1398" s="96" t="s">
        <v>1498</v>
      </c>
      <c r="C1398" s="97">
        <v>0</v>
      </c>
    </row>
    <row r="1399" customHeight="1" spans="1:3">
      <c r="A1399" s="74">
        <v>2070904</v>
      </c>
      <c r="B1399" s="96" t="s">
        <v>1499</v>
      </c>
      <c r="C1399" s="97">
        <v>0</v>
      </c>
    </row>
    <row r="1400" customHeight="1" spans="1:3">
      <c r="A1400" s="74">
        <v>2070999</v>
      </c>
      <c r="B1400" s="96" t="s">
        <v>1500</v>
      </c>
      <c r="C1400" s="97">
        <v>0</v>
      </c>
    </row>
    <row r="1401" customHeight="1" spans="1:3">
      <c r="A1401" s="74">
        <v>20710</v>
      </c>
      <c r="B1401" s="96" t="s">
        <v>1501</v>
      </c>
      <c r="C1401" s="95">
        <f>SUM(C1402:C1403)</f>
        <v>0</v>
      </c>
    </row>
    <row r="1402" customHeight="1" spans="1:3">
      <c r="A1402" s="74">
        <v>2071001</v>
      </c>
      <c r="B1402" s="96" t="s">
        <v>1502</v>
      </c>
      <c r="C1402" s="97">
        <v>0</v>
      </c>
    </row>
    <row r="1403" customHeight="1" spans="1:3">
      <c r="A1403" s="74">
        <v>2071099</v>
      </c>
      <c r="B1403" s="96" t="s">
        <v>1503</v>
      </c>
      <c r="C1403" s="97">
        <v>0</v>
      </c>
    </row>
    <row r="1404" customHeight="1" spans="1:3">
      <c r="A1404" s="74">
        <v>208</v>
      </c>
      <c r="B1404" s="94" t="s">
        <v>809</v>
      </c>
      <c r="C1404" s="95">
        <f>C1405+C1409+C1413</f>
        <v>0</v>
      </c>
    </row>
    <row r="1405" customHeight="1" spans="1:3">
      <c r="A1405" s="74">
        <v>20822</v>
      </c>
      <c r="B1405" s="96" t="s">
        <v>1504</v>
      </c>
      <c r="C1405" s="95">
        <f>SUM(C1406:C1408)</f>
        <v>0</v>
      </c>
    </row>
    <row r="1406" customHeight="1" spans="1:3">
      <c r="A1406" s="74">
        <v>2082201</v>
      </c>
      <c r="B1406" s="96" t="s">
        <v>1505</v>
      </c>
      <c r="C1406" s="97">
        <v>0</v>
      </c>
    </row>
    <row r="1407" customHeight="1" spans="1:3">
      <c r="A1407" s="74">
        <v>2082202</v>
      </c>
      <c r="B1407" s="96" t="s">
        <v>1506</v>
      </c>
      <c r="C1407" s="97">
        <v>0</v>
      </c>
    </row>
    <row r="1408" customHeight="1" spans="1:3">
      <c r="A1408" s="74">
        <v>2082299</v>
      </c>
      <c r="B1408" s="96" t="s">
        <v>1507</v>
      </c>
      <c r="C1408" s="97">
        <v>0</v>
      </c>
    </row>
    <row r="1409" customHeight="1" spans="1:3">
      <c r="A1409" s="74">
        <v>20823</v>
      </c>
      <c r="B1409" s="96" t="s">
        <v>1508</v>
      </c>
      <c r="C1409" s="95">
        <f>SUM(C1410:C1412)</f>
        <v>0</v>
      </c>
    </row>
    <row r="1410" customHeight="1" spans="1:3">
      <c r="A1410" s="74">
        <v>2082301</v>
      </c>
      <c r="B1410" s="96" t="s">
        <v>1505</v>
      </c>
      <c r="C1410" s="97">
        <v>0</v>
      </c>
    </row>
    <row r="1411" customHeight="1" spans="1:3">
      <c r="A1411" s="74">
        <v>2082302</v>
      </c>
      <c r="B1411" s="96" t="s">
        <v>1506</v>
      </c>
      <c r="C1411" s="97">
        <v>0</v>
      </c>
    </row>
    <row r="1412" customHeight="1" spans="1:3">
      <c r="A1412" s="74">
        <v>2082399</v>
      </c>
      <c r="B1412" s="96" t="s">
        <v>1509</v>
      </c>
      <c r="C1412" s="97">
        <v>0</v>
      </c>
    </row>
    <row r="1413" customHeight="1" spans="1:3">
      <c r="A1413" s="74">
        <v>20829</v>
      </c>
      <c r="B1413" s="96" t="s">
        <v>1510</v>
      </c>
      <c r="C1413" s="95">
        <f>SUM(C1414:C1415)</f>
        <v>0</v>
      </c>
    </row>
    <row r="1414" customHeight="1" spans="1:3">
      <c r="A1414" s="74">
        <v>2082901</v>
      </c>
      <c r="B1414" s="96" t="s">
        <v>1506</v>
      </c>
      <c r="C1414" s="97">
        <v>0</v>
      </c>
    </row>
    <row r="1415" customHeight="1" spans="1:3">
      <c r="A1415" s="74">
        <v>2082999</v>
      </c>
      <c r="B1415" s="96" t="s">
        <v>1511</v>
      </c>
      <c r="C1415" s="97">
        <v>0</v>
      </c>
    </row>
    <row r="1416" customHeight="1" spans="1:3">
      <c r="A1416" s="74">
        <v>211</v>
      </c>
      <c r="B1416" s="94" t="s">
        <v>973</v>
      </c>
      <c r="C1416" s="95">
        <f>C1417+C1422</f>
        <v>0</v>
      </c>
    </row>
    <row r="1417" customHeight="1" spans="1:3">
      <c r="A1417" s="74">
        <v>21160</v>
      </c>
      <c r="B1417" s="96" t="s">
        <v>1512</v>
      </c>
      <c r="C1417" s="95">
        <f>SUM(C1418:C1421)</f>
        <v>0</v>
      </c>
    </row>
    <row r="1418" customHeight="1" spans="1:3">
      <c r="A1418" s="74">
        <v>2116001</v>
      </c>
      <c r="B1418" s="96" t="s">
        <v>1513</v>
      </c>
      <c r="C1418" s="97">
        <v>0</v>
      </c>
    </row>
    <row r="1419" customHeight="1" spans="1:3">
      <c r="A1419" s="74">
        <v>2116002</v>
      </c>
      <c r="B1419" s="96" t="s">
        <v>1514</v>
      </c>
      <c r="C1419" s="97">
        <v>0</v>
      </c>
    </row>
    <row r="1420" customHeight="1" spans="1:3">
      <c r="A1420" s="74">
        <v>2116003</v>
      </c>
      <c r="B1420" s="96" t="s">
        <v>1515</v>
      </c>
      <c r="C1420" s="97">
        <v>0</v>
      </c>
    </row>
    <row r="1421" customHeight="1" spans="1:3">
      <c r="A1421" s="74">
        <v>2116099</v>
      </c>
      <c r="B1421" s="96" t="s">
        <v>1516</v>
      </c>
      <c r="C1421" s="97">
        <v>0</v>
      </c>
    </row>
    <row r="1422" customHeight="1" spans="1:3">
      <c r="A1422" s="74">
        <v>21161</v>
      </c>
      <c r="B1422" s="96" t="s">
        <v>1517</v>
      </c>
      <c r="C1422" s="95">
        <f>SUM(C1423:C1426)</f>
        <v>0</v>
      </c>
    </row>
    <row r="1423" customHeight="1" spans="1:3">
      <c r="A1423" s="74">
        <v>2116101</v>
      </c>
      <c r="B1423" s="96" t="s">
        <v>1518</v>
      </c>
      <c r="C1423" s="97">
        <v>0</v>
      </c>
    </row>
    <row r="1424" customHeight="1" spans="1:3">
      <c r="A1424" s="74">
        <v>2116102</v>
      </c>
      <c r="B1424" s="96" t="s">
        <v>1519</v>
      </c>
      <c r="C1424" s="97">
        <v>0</v>
      </c>
    </row>
    <row r="1425" customHeight="1" spans="1:3">
      <c r="A1425" s="74">
        <v>2116103</v>
      </c>
      <c r="B1425" s="96" t="s">
        <v>1520</v>
      </c>
      <c r="C1425" s="97">
        <v>0</v>
      </c>
    </row>
    <row r="1426" customHeight="1" spans="1:3">
      <c r="A1426" s="74">
        <v>2116104</v>
      </c>
      <c r="B1426" s="96" t="s">
        <v>1521</v>
      </c>
      <c r="C1426" s="97">
        <v>0</v>
      </c>
    </row>
    <row r="1427" customHeight="1" spans="1:3">
      <c r="A1427" s="74">
        <v>212</v>
      </c>
      <c r="B1427" s="94" t="s">
        <v>1044</v>
      </c>
      <c r="C1427" s="95">
        <f>C1428+C1441+C1445+C1446+C1452+C1456+C1460+C1464+C1470</f>
        <v>11626</v>
      </c>
    </row>
    <row r="1428" customHeight="1" spans="1:3">
      <c r="A1428" s="74">
        <v>21208</v>
      </c>
      <c r="B1428" s="96" t="s">
        <v>1522</v>
      </c>
      <c r="C1428" s="95">
        <f>SUM(C1429:C1440)</f>
        <v>11386</v>
      </c>
    </row>
    <row r="1429" customHeight="1" spans="1:3">
      <c r="A1429" s="74">
        <v>2120801</v>
      </c>
      <c r="B1429" s="96" t="s">
        <v>1523</v>
      </c>
      <c r="C1429" s="97">
        <v>6340</v>
      </c>
    </row>
    <row r="1430" customHeight="1" spans="1:3">
      <c r="A1430" s="74">
        <v>2120802</v>
      </c>
      <c r="B1430" s="96" t="s">
        <v>1524</v>
      </c>
      <c r="C1430" s="97">
        <v>200</v>
      </c>
    </row>
    <row r="1431" customHeight="1" spans="1:3">
      <c r="A1431" s="74">
        <v>2120803</v>
      </c>
      <c r="B1431" s="96" t="s">
        <v>1525</v>
      </c>
      <c r="C1431" s="97">
        <v>2341</v>
      </c>
    </row>
    <row r="1432" customHeight="1" spans="1:3">
      <c r="A1432" s="74">
        <v>2120804</v>
      </c>
      <c r="B1432" s="96" t="s">
        <v>1526</v>
      </c>
      <c r="C1432" s="97">
        <v>102</v>
      </c>
    </row>
    <row r="1433" customHeight="1" spans="1:3">
      <c r="A1433" s="74">
        <v>2120805</v>
      </c>
      <c r="B1433" s="96" t="s">
        <v>1527</v>
      </c>
      <c r="C1433" s="97">
        <v>1452</v>
      </c>
    </row>
    <row r="1434" customHeight="1" spans="1:3">
      <c r="A1434" s="74">
        <v>2120806</v>
      </c>
      <c r="B1434" s="96" t="s">
        <v>1528</v>
      </c>
      <c r="C1434" s="97">
        <v>0</v>
      </c>
    </row>
    <row r="1435" customHeight="1" spans="1:3">
      <c r="A1435" s="74">
        <v>2120807</v>
      </c>
      <c r="B1435" s="96" t="s">
        <v>1529</v>
      </c>
      <c r="C1435" s="97">
        <v>200</v>
      </c>
    </row>
    <row r="1436" customHeight="1" spans="1:3">
      <c r="A1436" s="74">
        <v>2120809</v>
      </c>
      <c r="B1436" s="96" t="s">
        <v>1530</v>
      </c>
      <c r="C1436" s="97">
        <v>0</v>
      </c>
    </row>
    <row r="1437" customHeight="1" spans="1:3">
      <c r="A1437" s="74">
        <v>2120810</v>
      </c>
      <c r="B1437" s="96" t="s">
        <v>1531</v>
      </c>
      <c r="C1437" s="97">
        <v>0</v>
      </c>
    </row>
    <row r="1438" customHeight="1" spans="1:3">
      <c r="A1438" s="74">
        <v>2120811</v>
      </c>
      <c r="B1438" s="96" t="s">
        <v>1532</v>
      </c>
      <c r="C1438" s="97">
        <v>751</v>
      </c>
    </row>
    <row r="1439" customHeight="1" spans="1:3">
      <c r="A1439" s="74">
        <v>2120813</v>
      </c>
      <c r="B1439" s="96" t="s">
        <v>1374</v>
      </c>
      <c r="C1439" s="97">
        <v>0</v>
      </c>
    </row>
    <row r="1440" customHeight="1" spans="1:3">
      <c r="A1440" s="74">
        <v>2120899</v>
      </c>
      <c r="B1440" s="96" t="s">
        <v>1533</v>
      </c>
      <c r="C1440" s="97">
        <v>0</v>
      </c>
    </row>
    <row r="1441" customHeight="1" spans="1:3">
      <c r="A1441" s="74">
        <v>21210</v>
      </c>
      <c r="B1441" s="96" t="s">
        <v>1534</v>
      </c>
      <c r="C1441" s="95">
        <f>SUM(C1442:C1444)</f>
        <v>0</v>
      </c>
    </row>
    <row r="1442" customHeight="1" spans="1:3">
      <c r="A1442" s="74">
        <v>2121001</v>
      </c>
      <c r="B1442" s="96" t="s">
        <v>1523</v>
      </c>
      <c r="C1442" s="97">
        <v>0</v>
      </c>
    </row>
    <row r="1443" customHeight="1" spans="1:3">
      <c r="A1443" s="74">
        <v>2121002</v>
      </c>
      <c r="B1443" s="96" t="s">
        <v>1524</v>
      </c>
      <c r="C1443" s="97">
        <v>0</v>
      </c>
    </row>
    <row r="1444" customHeight="1" spans="1:3">
      <c r="A1444" s="74">
        <v>2121099</v>
      </c>
      <c r="B1444" s="96" t="s">
        <v>1535</v>
      </c>
      <c r="C1444" s="97">
        <v>0</v>
      </c>
    </row>
    <row r="1445" customHeight="1" spans="1:3">
      <c r="A1445" s="74">
        <v>21211</v>
      </c>
      <c r="B1445" s="96" t="s">
        <v>1536</v>
      </c>
      <c r="C1445" s="97">
        <v>0</v>
      </c>
    </row>
    <row r="1446" customHeight="1" spans="1:3">
      <c r="A1446" s="74">
        <v>21213</v>
      </c>
      <c r="B1446" s="96" t="s">
        <v>1537</v>
      </c>
      <c r="C1446" s="95">
        <f>SUM(C1447:C1451)</f>
        <v>0</v>
      </c>
    </row>
    <row r="1447" customHeight="1" spans="1:3">
      <c r="A1447" s="74">
        <v>2121301</v>
      </c>
      <c r="B1447" s="96" t="s">
        <v>1538</v>
      </c>
      <c r="C1447" s="97">
        <v>0</v>
      </c>
    </row>
    <row r="1448" customHeight="1" spans="1:3">
      <c r="A1448" s="74">
        <v>2121302</v>
      </c>
      <c r="B1448" s="96" t="s">
        <v>1539</v>
      </c>
      <c r="C1448" s="97">
        <v>0</v>
      </c>
    </row>
    <row r="1449" customHeight="1" spans="1:3">
      <c r="A1449" s="74">
        <v>2121303</v>
      </c>
      <c r="B1449" s="96" t="s">
        <v>1540</v>
      </c>
      <c r="C1449" s="97">
        <v>0</v>
      </c>
    </row>
    <row r="1450" customHeight="1" spans="1:3">
      <c r="A1450" s="74">
        <v>2121304</v>
      </c>
      <c r="B1450" s="96" t="s">
        <v>1541</v>
      </c>
      <c r="C1450" s="97">
        <v>0</v>
      </c>
    </row>
    <row r="1451" customHeight="1" spans="1:3">
      <c r="A1451" s="74">
        <v>2121399</v>
      </c>
      <c r="B1451" s="96" t="s">
        <v>1542</v>
      </c>
      <c r="C1451" s="97">
        <v>0</v>
      </c>
    </row>
    <row r="1452" customHeight="1" spans="1:3">
      <c r="A1452" s="74">
        <v>21214</v>
      </c>
      <c r="B1452" s="96" t="s">
        <v>1543</v>
      </c>
      <c r="C1452" s="95">
        <f>SUM(C1453:C1455)</f>
        <v>0</v>
      </c>
    </row>
    <row r="1453" customHeight="1" spans="1:3">
      <c r="A1453" s="74">
        <v>2121401</v>
      </c>
      <c r="B1453" s="96" t="s">
        <v>1544</v>
      </c>
      <c r="C1453" s="97">
        <v>0</v>
      </c>
    </row>
    <row r="1454" customHeight="1" spans="1:3">
      <c r="A1454" s="74">
        <v>2121402</v>
      </c>
      <c r="B1454" s="96" t="s">
        <v>1545</v>
      </c>
      <c r="C1454" s="97">
        <v>0</v>
      </c>
    </row>
    <row r="1455" customHeight="1" spans="1:3">
      <c r="A1455" s="74">
        <v>2121499</v>
      </c>
      <c r="B1455" s="96" t="s">
        <v>1546</v>
      </c>
      <c r="C1455" s="97">
        <v>0</v>
      </c>
    </row>
    <row r="1456" customHeight="1" spans="1:3">
      <c r="A1456" s="74">
        <v>21215</v>
      </c>
      <c r="B1456" s="96" t="s">
        <v>1547</v>
      </c>
      <c r="C1456" s="95">
        <f>SUM(C1457:C1459)</f>
        <v>240</v>
      </c>
    </row>
    <row r="1457" customHeight="1" spans="1:3">
      <c r="A1457" s="74">
        <v>2121501</v>
      </c>
      <c r="B1457" s="96" t="s">
        <v>1523</v>
      </c>
      <c r="C1457" s="97">
        <v>240</v>
      </c>
    </row>
    <row r="1458" customHeight="1" spans="1:3">
      <c r="A1458" s="74">
        <v>2121502</v>
      </c>
      <c r="B1458" s="96" t="s">
        <v>1524</v>
      </c>
      <c r="C1458" s="97">
        <v>0</v>
      </c>
    </row>
    <row r="1459" customHeight="1" spans="1:3">
      <c r="A1459" s="74">
        <v>2121599</v>
      </c>
      <c r="B1459" s="96" t="s">
        <v>1548</v>
      </c>
      <c r="C1459" s="97">
        <v>0</v>
      </c>
    </row>
    <row r="1460" customHeight="1" spans="1:3">
      <c r="A1460" s="74">
        <v>21216</v>
      </c>
      <c r="B1460" s="96" t="s">
        <v>1549</v>
      </c>
      <c r="C1460" s="95">
        <f>SUM(C1461:C1463)</f>
        <v>0</v>
      </c>
    </row>
    <row r="1461" customHeight="1" spans="1:3">
      <c r="A1461" s="74">
        <v>2121601</v>
      </c>
      <c r="B1461" s="96" t="s">
        <v>1523</v>
      </c>
      <c r="C1461" s="97">
        <v>0</v>
      </c>
    </row>
    <row r="1462" customHeight="1" spans="1:3">
      <c r="A1462" s="74">
        <v>2121602</v>
      </c>
      <c r="B1462" s="96" t="s">
        <v>1524</v>
      </c>
      <c r="C1462" s="97">
        <v>0</v>
      </c>
    </row>
    <row r="1463" customHeight="1" spans="1:3">
      <c r="A1463" s="74">
        <v>2121699</v>
      </c>
      <c r="B1463" s="96" t="s">
        <v>1550</v>
      </c>
      <c r="C1463" s="97">
        <v>0</v>
      </c>
    </row>
    <row r="1464" customHeight="1" spans="1:3">
      <c r="A1464" s="74">
        <v>21217</v>
      </c>
      <c r="B1464" s="96" t="s">
        <v>1551</v>
      </c>
      <c r="C1464" s="95">
        <f>SUM(C1465:C1469)</f>
        <v>0</v>
      </c>
    </row>
    <row r="1465" customHeight="1" spans="1:3">
      <c r="A1465" s="74">
        <v>2121701</v>
      </c>
      <c r="B1465" s="96" t="s">
        <v>1538</v>
      </c>
      <c r="C1465" s="97">
        <v>0</v>
      </c>
    </row>
    <row r="1466" customHeight="1" spans="1:3">
      <c r="A1466" s="74">
        <v>2121702</v>
      </c>
      <c r="B1466" s="96" t="s">
        <v>1539</v>
      </c>
      <c r="C1466" s="97">
        <v>0</v>
      </c>
    </row>
    <row r="1467" customHeight="1" spans="1:3">
      <c r="A1467" s="74">
        <v>2121703</v>
      </c>
      <c r="B1467" s="96" t="s">
        <v>1540</v>
      </c>
      <c r="C1467" s="97">
        <v>0</v>
      </c>
    </row>
    <row r="1468" customHeight="1" spans="1:3">
      <c r="A1468" s="74">
        <v>2121704</v>
      </c>
      <c r="B1468" s="96" t="s">
        <v>1541</v>
      </c>
      <c r="C1468" s="97">
        <v>0</v>
      </c>
    </row>
    <row r="1469" customHeight="1" spans="1:3">
      <c r="A1469" s="74">
        <v>2121799</v>
      </c>
      <c r="B1469" s="96" t="s">
        <v>1552</v>
      </c>
      <c r="C1469" s="97">
        <v>0</v>
      </c>
    </row>
    <row r="1470" customHeight="1" spans="1:3">
      <c r="A1470" s="74">
        <v>21218</v>
      </c>
      <c r="B1470" s="96" t="s">
        <v>1553</v>
      </c>
      <c r="C1470" s="95">
        <f>SUM(C1471:C1472)</f>
        <v>0</v>
      </c>
    </row>
    <row r="1471" customHeight="1" spans="1:3">
      <c r="A1471" s="74">
        <v>2121801</v>
      </c>
      <c r="B1471" s="96" t="s">
        <v>1544</v>
      </c>
      <c r="C1471" s="97">
        <v>0</v>
      </c>
    </row>
    <row r="1472" customHeight="1" spans="1:3">
      <c r="A1472" s="74">
        <v>2121899</v>
      </c>
      <c r="B1472" s="96" t="s">
        <v>1554</v>
      </c>
      <c r="C1472" s="97">
        <v>0</v>
      </c>
    </row>
    <row r="1473" customHeight="1" spans="1:3">
      <c r="A1473" s="74">
        <v>213</v>
      </c>
      <c r="B1473" s="94" t="s">
        <v>1064</v>
      </c>
      <c r="C1473" s="95">
        <f>C1474+C1479+C1484+C1489+C1492</f>
        <v>0</v>
      </c>
    </row>
    <row r="1474" customHeight="1" spans="1:3">
      <c r="A1474" s="74">
        <v>21366</v>
      </c>
      <c r="B1474" s="96" t="s">
        <v>1555</v>
      </c>
      <c r="C1474" s="95">
        <f>SUM(C1475:C1478)</f>
        <v>0</v>
      </c>
    </row>
    <row r="1475" customHeight="1" spans="1:3">
      <c r="A1475" s="74">
        <v>2136601</v>
      </c>
      <c r="B1475" s="96" t="s">
        <v>1506</v>
      </c>
      <c r="C1475" s="97">
        <v>0</v>
      </c>
    </row>
    <row r="1476" customHeight="1" spans="1:3">
      <c r="A1476" s="74">
        <v>2136602</v>
      </c>
      <c r="B1476" s="96" t="s">
        <v>1556</v>
      </c>
      <c r="C1476" s="97">
        <v>0</v>
      </c>
    </row>
    <row r="1477" customHeight="1" spans="1:3">
      <c r="A1477" s="74">
        <v>2136603</v>
      </c>
      <c r="B1477" s="96" t="s">
        <v>1557</v>
      </c>
      <c r="C1477" s="97">
        <v>0</v>
      </c>
    </row>
    <row r="1478" customHeight="1" spans="1:3">
      <c r="A1478" s="74">
        <v>2136699</v>
      </c>
      <c r="B1478" s="96" t="s">
        <v>1558</v>
      </c>
      <c r="C1478" s="97">
        <v>0</v>
      </c>
    </row>
    <row r="1479" customHeight="1" spans="1:3">
      <c r="A1479" s="74">
        <v>21367</v>
      </c>
      <c r="B1479" s="96" t="s">
        <v>1559</v>
      </c>
      <c r="C1479" s="95">
        <f>SUM(C1480:C1483)</f>
        <v>0</v>
      </c>
    </row>
    <row r="1480" customHeight="1" spans="1:3">
      <c r="A1480" s="74">
        <v>2136701</v>
      </c>
      <c r="B1480" s="96" t="s">
        <v>1506</v>
      </c>
      <c r="C1480" s="97">
        <v>0</v>
      </c>
    </row>
    <row r="1481" customHeight="1" spans="1:3">
      <c r="A1481" s="74">
        <v>2136702</v>
      </c>
      <c r="B1481" s="96" t="s">
        <v>1556</v>
      </c>
      <c r="C1481" s="97">
        <v>0</v>
      </c>
    </row>
    <row r="1482" customHeight="1" spans="1:3">
      <c r="A1482" s="74">
        <v>2136703</v>
      </c>
      <c r="B1482" s="96" t="s">
        <v>1560</v>
      </c>
      <c r="C1482" s="97">
        <v>0</v>
      </c>
    </row>
    <row r="1483" customHeight="1" spans="1:3">
      <c r="A1483" s="74">
        <v>2136799</v>
      </c>
      <c r="B1483" s="96" t="s">
        <v>1561</v>
      </c>
      <c r="C1483" s="97">
        <v>0</v>
      </c>
    </row>
    <row r="1484" customHeight="1" spans="1:3">
      <c r="A1484" s="74">
        <v>21369</v>
      </c>
      <c r="B1484" s="96" t="s">
        <v>1562</v>
      </c>
      <c r="C1484" s="95">
        <f>SUM(C1485:C1488)</f>
        <v>0</v>
      </c>
    </row>
    <row r="1485" customHeight="1" spans="1:3">
      <c r="A1485" s="74">
        <v>2136901</v>
      </c>
      <c r="B1485" s="96" t="s">
        <v>1131</v>
      </c>
      <c r="C1485" s="97">
        <v>0</v>
      </c>
    </row>
    <row r="1486" customHeight="1" spans="1:3">
      <c r="A1486" s="74">
        <v>2136902</v>
      </c>
      <c r="B1486" s="96" t="s">
        <v>1563</v>
      </c>
      <c r="C1486" s="97">
        <v>0</v>
      </c>
    </row>
    <row r="1487" customHeight="1" spans="1:3">
      <c r="A1487" s="74">
        <v>2136903</v>
      </c>
      <c r="B1487" s="96" t="s">
        <v>1564</v>
      </c>
      <c r="C1487" s="97">
        <v>0</v>
      </c>
    </row>
    <row r="1488" customHeight="1" spans="1:3">
      <c r="A1488" s="74">
        <v>2136999</v>
      </c>
      <c r="B1488" s="96" t="s">
        <v>1565</v>
      </c>
      <c r="C1488" s="97">
        <v>0</v>
      </c>
    </row>
    <row r="1489" customHeight="1" spans="1:3">
      <c r="A1489" s="74">
        <v>21370</v>
      </c>
      <c r="B1489" s="96" t="s">
        <v>1566</v>
      </c>
      <c r="C1489" s="95">
        <f>SUM(C1490:C1491)</f>
        <v>0</v>
      </c>
    </row>
    <row r="1490" customHeight="1" spans="1:3">
      <c r="A1490" s="74">
        <v>2137001</v>
      </c>
      <c r="B1490" s="96" t="s">
        <v>1506</v>
      </c>
      <c r="C1490" s="97">
        <v>0</v>
      </c>
    </row>
    <row r="1491" customHeight="1" spans="1:3">
      <c r="A1491" s="74">
        <v>2137099</v>
      </c>
      <c r="B1491" s="96" t="s">
        <v>1567</v>
      </c>
      <c r="C1491" s="97">
        <v>0</v>
      </c>
    </row>
    <row r="1492" customHeight="1" spans="1:3">
      <c r="A1492" s="74">
        <v>21371</v>
      </c>
      <c r="B1492" s="96" t="s">
        <v>1568</v>
      </c>
      <c r="C1492" s="95">
        <f>SUM(C1493:C1496)</f>
        <v>0</v>
      </c>
    </row>
    <row r="1493" customHeight="1" spans="1:3">
      <c r="A1493" s="74">
        <v>2137101</v>
      </c>
      <c r="B1493" s="96" t="s">
        <v>1131</v>
      </c>
      <c r="C1493" s="97">
        <v>0</v>
      </c>
    </row>
    <row r="1494" customHeight="1" spans="1:3">
      <c r="A1494" s="74">
        <v>2137102</v>
      </c>
      <c r="B1494" s="96" t="s">
        <v>1563</v>
      </c>
      <c r="C1494" s="97">
        <v>0</v>
      </c>
    </row>
    <row r="1495" customHeight="1" spans="1:3">
      <c r="A1495" s="74">
        <v>2137103</v>
      </c>
      <c r="B1495" s="96" t="s">
        <v>1564</v>
      </c>
      <c r="C1495" s="97">
        <v>0</v>
      </c>
    </row>
    <row r="1496" customHeight="1" spans="1:3">
      <c r="A1496" s="74">
        <v>2137199</v>
      </c>
      <c r="B1496" s="96" t="s">
        <v>1569</v>
      </c>
      <c r="C1496" s="97">
        <v>0</v>
      </c>
    </row>
    <row r="1497" customHeight="1" spans="1:3">
      <c r="A1497" s="74">
        <v>214</v>
      </c>
      <c r="B1497" s="94" t="s">
        <v>1171</v>
      </c>
      <c r="C1497" s="95">
        <f>C1498+C1503+C1508+C1513+C1522+C1529+C1538+C1541+C1544+C1545</f>
        <v>0</v>
      </c>
    </row>
    <row r="1498" customHeight="1" spans="1:3">
      <c r="A1498" s="74">
        <v>21460</v>
      </c>
      <c r="B1498" s="96" t="s">
        <v>1570</v>
      </c>
      <c r="C1498" s="95">
        <f>SUM(C1499:C1502)</f>
        <v>0</v>
      </c>
    </row>
    <row r="1499" customHeight="1" spans="1:3">
      <c r="A1499" s="74">
        <v>2146001</v>
      </c>
      <c r="B1499" s="96" t="s">
        <v>1173</v>
      </c>
      <c r="C1499" s="97">
        <v>0</v>
      </c>
    </row>
    <row r="1500" customHeight="1" spans="1:3">
      <c r="A1500" s="74">
        <v>2146002</v>
      </c>
      <c r="B1500" s="96" t="s">
        <v>1174</v>
      </c>
      <c r="C1500" s="97">
        <v>0</v>
      </c>
    </row>
    <row r="1501" customHeight="1" spans="1:3">
      <c r="A1501" s="74">
        <v>2146003</v>
      </c>
      <c r="B1501" s="96" t="s">
        <v>1571</v>
      </c>
      <c r="C1501" s="97">
        <v>0</v>
      </c>
    </row>
    <row r="1502" customHeight="1" spans="1:3">
      <c r="A1502" s="74">
        <v>2146099</v>
      </c>
      <c r="B1502" s="96" t="s">
        <v>1572</v>
      </c>
      <c r="C1502" s="97">
        <v>0</v>
      </c>
    </row>
    <row r="1503" customHeight="1" spans="1:3">
      <c r="A1503" s="74">
        <v>21462</v>
      </c>
      <c r="B1503" s="96" t="s">
        <v>1573</v>
      </c>
      <c r="C1503" s="95">
        <f>SUM(C1504:C1507)</f>
        <v>0</v>
      </c>
    </row>
    <row r="1504" customHeight="1" spans="1:3">
      <c r="A1504" s="74">
        <v>2146201</v>
      </c>
      <c r="B1504" s="96" t="s">
        <v>1571</v>
      </c>
      <c r="C1504" s="97">
        <v>0</v>
      </c>
    </row>
    <row r="1505" customHeight="1" spans="1:3">
      <c r="A1505" s="74">
        <v>2146202</v>
      </c>
      <c r="B1505" s="96" t="s">
        <v>1574</v>
      </c>
      <c r="C1505" s="97">
        <v>0</v>
      </c>
    </row>
    <row r="1506" customHeight="1" spans="1:3">
      <c r="A1506" s="74">
        <v>2146203</v>
      </c>
      <c r="B1506" s="96" t="s">
        <v>1575</v>
      </c>
      <c r="C1506" s="97">
        <v>0</v>
      </c>
    </row>
    <row r="1507" customHeight="1" spans="1:3">
      <c r="A1507" s="74">
        <v>2146299</v>
      </c>
      <c r="B1507" s="96" t="s">
        <v>1576</v>
      </c>
      <c r="C1507" s="97">
        <v>0</v>
      </c>
    </row>
    <row r="1508" customHeight="1" spans="1:3">
      <c r="A1508" s="74">
        <v>21463</v>
      </c>
      <c r="B1508" s="96" t="s">
        <v>1577</v>
      </c>
      <c r="C1508" s="95">
        <f>SUM(C1509:C1512)</f>
        <v>0</v>
      </c>
    </row>
    <row r="1509" customHeight="1" spans="1:3">
      <c r="A1509" s="74">
        <v>2146301</v>
      </c>
      <c r="B1509" s="96" t="s">
        <v>1180</v>
      </c>
      <c r="C1509" s="97">
        <v>0</v>
      </c>
    </row>
    <row r="1510" customHeight="1" spans="1:3">
      <c r="A1510" s="74">
        <v>2146302</v>
      </c>
      <c r="B1510" s="96" t="s">
        <v>1578</v>
      </c>
      <c r="C1510" s="97">
        <v>0</v>
      </c>
    </row>
    <row r="1511" customHeight="1" spans="1:3">
      <c r="A1511" s="74">
        <v>2146303</v>
      </c>
      <c r="B1511" s="96" t="s">
        <v>1579</v>
      </c>
      <c r="C1511" s="97">
        <v>0</v>
      </c>
    </row>
    <row r="1512" customHeight="1" spans="1:3">
      <c r="A1512" s="74">
        <v>2146399</v>
      </c>
      <c r="B1512" s="96" t="s">
        <v>1580</v>
      </c>
      <c r="C1512" s="97">
        <v>0</v>
      </c>
    </row>
    <row r="1513" customHeight="1" spans="1:3">
      <c r="A1513" s="74">
        <v>21464</v>
      </c>
      <c r="B1513" s="96" t="s">
        <v>1581</v>
      </c>
      <c r="C1513" s="95">
        <f>SUM(C1514:C1521)</f>
        <v>0</v>
      </c>
    </row>
    <row r="1514" customHeight="1" spans="1:3">
      <c r="A1514" s="74">
        <v>2146401</v>
      </c>
      <c r="B1514" s="96" t="s">
        <v>1582</v>
      </c>
      <c r="C1514" s="97">
        <v>0</v>
      </c>
    </row>
    <row r="1515" customHeight="1" spans="1:3">
      <c r="A1515" s="74">
        <v>2146402</v>
      </c>
      <c r="B1515" s="96" t="s">
        <v>1583</v>
      </c>
      <c r="C1515" s="97">
        <v>0</v>
      </c>
    </row>
    <row r="1516" customHeight="1" spans="1:3">
      <c r="A1516" s="74">
        <v>2146403</v>
      </c>
      <c r="B1516" s="96" t="s">
        <v>1584</v>
      </c>
      <c r="C1516" s="97">
        <v>0</v>
      </c>
    </row>
    <row r="1517" customHeight="1" spans="1:3">
      <c r="A1517" s="74">
        <v>2146404</v>
      </c>
      <c r="B1517" s="96" t="s">
        <v>1585</v>
      </c>
      <c r="C1517" s="97">
        <v>0</v>
      </c>
    </row>
    <row r="1518" customHeight="1" spans="1:3">
      <c r="A1518" s="74">
        <v>2146405</v>
      </c>
      <c r="B1518" s="96" t="s">
        <v>1586</v>
      </c>
      <c r="C1518" s="97">
        <v>0</v>
      </c>
    </row>
    <row r="1519" customHeight="1" spans="1:3">
      <c r="A1519" s="74">
        <v>2146406</v>
      </c>
      <c r="B1519" s="96" t="s">
        <v>1587</v>
      </c>
      <c r="C1519" s="97">
        <v>0</v>
      </c>
    </row>
    <row r="1520" customHeight="1" spans="1:3">
      <c r="A1520" s="74">
        <v>2146407</v>
      </c>
      <c r="B1520" s="96" t="s">
        <v>1588</v>
      </c>
      <c r="C1520" s="97">
        <v>0</v>
      </c>
    </row>
    <row r="1521" customHeight="1" spans="1:3">
      <c r="A1521" s="74">
        <v>2146499</v>
      </c>
      <c r="B1521" s="96" t="s">
        <v>1589</v>
      </c>
      <c r="C1521" s="97">
        <v>0</v>
      </c>
    </row>
    <row r="1522" customHeight="1" spans="1:3">
      <c r="A1522" s="74">
        <v>21468</v>
      </c>
      <c r="B1522" s="96" t="s">
        <v>1590</v>
      </c>
      <c r="C1522" s="95">
        <f>SUM(C1523:C1528)</f>
        <v>0</v>
      </c>
    </row>
    <row r="1523" customHeight="1" spans="1:3">
      <c r="A1523" s="74">
        <v>2146801</v>
      </c>
      <c r="B1523" s="96" t="s">
        <v>1591</v>
      </c>
      <c r="C1523" s="97">
        <v>0</v>
      </c>
    </row>
    <row r="1524" customHeight="1" spans="1:3">
      <c r="A1524" s="74">
        <v>2146802</v>
      </c>
      <c r="B1524" s="96" t="s">
        <v>1592</v>
      </c>
      <c r="C1524" s="97">
        <v>0</v>
      </c>
    </row>
    <row r="1525" customHeight="1" spans="1:3">
      <c r="A1525" s="74">
        <v>2146803</v>
      </c>
      <c r="B1525" s="96" t="s">
        <v>1593</v>
      </c>
      <c r="C1525" s="97">
        <v>0</v>
      </c>
    </row>
    <row r="1526" customHeight="1" spans="1:3">
      <c r="A1526" s="74">
        <v>2146804</v>
      </c>
      <c r="B1526" s="96" t="s">
        <v>1594</v>
      </c>
      <c r="C1526" s="97">
        <v>0</v>
      </c>
    </row>
    <row r="1527" customHeight="1" spans="1:3">
      <c r="A1527" s="74">
        <v>2146805</v>
      </c>
      <c r="B1527" s="96" t="s">
        <v>1595</v>
      </c>
      <c r="C1527" s="97">
        <v>0</v>
      </c>
    </row>
    <row r="1528" customHeight="1" spans="1:3">
      <c r="A1528" s="74">
        <v>2146899</v>
      </c>
      <c r="B1528" s="96" t="s">
        <v>1596</v>
      </c>
      <c r="C1528" s="97">
        <v>0</v>
      </c>
    </row>
    <row r="1529" customHeight="1" spans="1:3">
      <c r="A1529" s="74">
        <v>21469</v>
      </c>
      <c r="B1529" s="96" t="s">
        <v>1597</v>
      </c>
      <c r="C1529" s="95">
        <f>SUM(C1530:C1537)</f>
        <v>0</v>
      </c>
    </row>
    <row r="1530" customHeight="1" spans="1:3">
      <c r="A1530" s="74">
        <v>2146901</v>
      </c>
      <c r="B1530" s="96" t="s">
        <v>1598</v>
      </c>
      <c r="C1530" s="97">
        <v>0</v>
      </c>
    </row>
    <row r="1531" customHeight="1" spans="1:3">
      <c r="A1531" s="74">
        <v>2146902</v>
      </c>
      <c r="B1531" s="96" t="s">
        <v>1201</v>
      </c>
      <c r="C1531" s="97">
        <v>0</v>
      </c>
    </row>
    <row r="1532" customHeight="1" spans="1:3">
      <c r="A1532" s="74">
        <v>2146903</v>
      </c>
      <c r="B1532" s="96" t="s">
        <v>1599</v>
      </c>
      <c r="C1532" s="97">
        <v>0</v>
      </c>
    </row>
    <row r="1533" customHeight="1" spans="1:3">
      <c r="A1533" s="74">
        <v>2146904</v>
      </c>
      <c r="B1533" s="96" t="s">
        <v>1600</v>
      </c>
      <c r="C1533" s="97">
        <v>0</v>
      </c>
    </row>
    <row r="1534" customHeight="1" spans="1:3">
      <c r="A1534" s="74">
        <v>2146906</v>
      </c>
      <c r="B1534" s="96" t="s">
        <v>1601</v>
      </c>
      <c r="C1534" s="97">
        <v>0</v>
      </c>
    </row>
    <row r="1535" customHeight="1" spans="1:3">
      <c r="A1535" s="74">
        <v>2146907</v>
      </c>
      <c r="B1535" s="96" t="s">
        <v>1602</v>
      </c>
      <c r="C1535" s="97">
        <v>0</v>
      </c>
    </row>
    <row r="1536" customHeight="1" spans="1:3">
      <c r="A1536" s="74">
        <v>2146908</v>
      </c>
      <c r="B1536" s="96" t="s">
        <v>1603</v>
      </c>
      <c r="C1536" s="97">
        <v>0</v>
      </c>
    </row>
    <row r="1537" customHeight="1" spans="1:3">
      <c r="A1537" s="74">
        <v>2146999</v>
      </c>
      <c r="B1537" s="96" t="s">
        <v>1604</v>
      </c>
      <c r="C1537" s="97">
        <v>0</v>
      </c>
    </row>
    <row r="1538" customHeight="1" spans="1:3">
      <c r="A1538" s="74">
        <v>21470</v>
      </c>
      <c r="B1538" s="96" t="s">
        <v>1605</v>
      </c>
      <c r="C1538" s="95">
        <f>SUM(C1539:C1540)</f>
        <v>0</v>
      </c>
    </row>
    <row r="1539" customHeight="1" spans="1:3">
      <c r="A1539" s="74">
        <v>2147001</v>
      </c>
      <c r="B1539" s="96" t="s">
        <v>1173</v>
      </c>
      <c r="C1539" s="97">
        <v>0</v>
      </c>
    </row>
    <row r="1540" customHeight="1" spans="1:3">
      <c r="A1540" s="74">
        <v>2147099</v>
      </c>
      <c r="B1540" s="96" t="s">
        <v>1606</v>
      </c>
      <c r="C1540" s="97">
        <v>0</v>
      </c>
    </row>
    <row r="1541" customHeight="1" spans="1:3">
      <c r="A1541" s="74">
        <v>21471</v>
      </c>
      <c r="B1541" s="96" t="s">
        <v>1607</v>
      </c>
      <c r="C1541" s="95">
        <f>SUM(C1542:C1543)</f>
        <v>0</v>
      </c>
    </row>
    <row r="1542" customHeight="1" spans="1:3">
      <c r="A1542" s="74">
        <v>2147101</v>
      </c>
      <c r="B1542" s="96" t="s">
        <v>1173</v>
      </c>
      <c r="C1542" s="97">
        <v>0</v>
      </c>
    </row>
    <row r="1543" customHeight="1" spans="1:3">
      <c r="A1543" s="74">
        <v>2147199</v>
      </c>
      <c r="B1543" s="96" t="s">
        <v>1608</v>
      </c>
      <c r="C1543" s="97">
        <v>0</v>
      </c>
    </row>
    <row r="1544" customHeight="1" spans="1:3">
      <c r="A1544" s="74">
        <v>21472</v>
      </c>
      <c r="B1544" s="96" t="s">
        <v>1609</v>
      </c>
      <c r="C1544" s="97">
        <v>0</v>
      </c>
    </row>
    <row r="1545" customHeight="1" spans="1:3">
      <c r="A1545" s="74">
        <v>21473</v>
      </c>
      <c r="B1545" s="96" t="s">
        <v>1610</v>
      </c>
      <c r="C1545" s="95">
        <f>SUM(C1546:C1548)</f>
        <v>0</v>
      </c>
    </row>
    <row r="1546" customHeight="1" spans="1:3">
      <c r="A1546" s="74">
        <v>2147301</v>
      </c>
      <c r="B1546" s="96" t="s">
        <v>1180</v>
      </c>
      <c r="C1546" s="97">
        <v>0</v>
      </c>
    </row>
    <row r="1547" customHeight="1" spans="1:3">
      <c r="A1547" s="74">
        <v>2147303</v>
      </c>
      <c r="B1547" s="96" t="s">
        <v>1579</v>
      </c>
      <c r="C1547" s="97">
        <v>0</v>
      </c>
    </row>
    <row r="1548" customHeight="1" spans="1:3">
      <c r="A1548" s="74">
        <v>2147399</v>
      </c>
      <c r="B1548" s="96" t="s">
        <v>1611</v>
      </c>
      <c r="C1548" s="97">
        <v>0</v>
      </c>
    </row>
    <row r="1549" customHeight="1" spans="1:3">
      <c r="A1549" s="74">
        <v>215</v>
      </c>
      <c r="B1549" s="94" t="s">
        <v>1222</v>
      </c>
      <c r="C1549" s="95">
        <f>C1550</f>
        <v>0</v>
      </c>
    </row>
    <row r="1550" customHeight="1" spans="1:3">
      <c r="A1550" s="74">
        <v>21562</v>
      </c>
      <c r="B1550" s="96" t="s">
        <v>1612</v>
      </c>
      <c r="C1550" s="95">
        <f>SUM(C1551:C1553)</f>
        <v>0</v>
      </c>
    </row>
    <row r="1551" customHeight="1" spans="1:3">
      <c r="A1551" s="74">
        <v>2156201</v>
      </c>
      <c r="B1551" s="96" t="s">
        <v>1613</v>
      </c>
      <c r="C1551" s="97">
        <v>0</v>
      </c>
    </row>
    <row r="1552" customHeight="1" spans="1:3">
      <c r="A1552" s="74">
        <v>2156202</v>
      </c>
      <c r="B1552" s="96" t="s">
        <v>1614</v>
      </c>
      <c r="C1552" s="97">
        <v>0</v>
      </c>
    </row>
    <row r="1553" customHeight="1" spans="1:3">
      <c r="A1553" s="74">
        <v>2156299</v>
      </c>
      <c r="B1553" s="96" t="s">
        <v>1615</v>
      </c>
      <c r="C1553" s="97">
        <v>0</v>
      </c>
    </row>
    <row r="1554" customHeight="1" spans="1:3">
      <c r="A1554" s="74">
        <v>217</v>
      </c>
      <c r="B1554" s="94" t="s">
        <v>1282</v>
      </c>
      <c r="C1554" s="95">
        <f>SUM(C1555:C1556)</f>
        <v>0</v>
      </c>
    </row>
    <row r="1555" customHeight="1" spans="1:3">
      <c r="A1555" s="74">
        <v>2170402</v>
      </c>
      <c r="B1555" s="96" t="s">
        <v>1616</v>
      </c>
      <c r="C1555" s="97">
        <v>0</v>
      </c>
    </row>
    <row r="1556" customHeight="1" spans="1:3">
      <c r="A1556" s="74">
        <v>2170403</v>
      </c>
      <c r="B1556" s="96" t="s">
        <v>1617</v>
      </c>
      <c r="C1556" s="97">
        <v>0</v>
      </c>
    </row>
    <row r="1557" customHeight="1" spans="1:3">
      <c r="A1557" s="74">
        <v>229</v>
      </c>
      <c r="B1557" s="94" t="s">
        <v>1469</v>
      </c>
      <c r="C1557" s="95">
        <f>C1558+C1562+C1571</f>
        <v>4440</v>
      </c>
    </row>
    <row r="1558" customHeight="1" spans="1:3">
      <c r="A1558" s="74">
        <v>22904</v>
      </c>
      <c r="B1558" s="96" t="s">
        <v>1618</v>
      </c>
      <c r="C1558" s="95">
        <f>SUM(C1559:C1561)</f>
        <v>0</v>
      </c>
    </row>
    <row r="1559" customHeight="1" spans="1:3">
      <c r="A1559" s="74">
        <v>2290401</v>
      </c>
      <c r="B1559" s="96" t="s">
        <v>1619</v>
      </c>
      <c r="C1559" s="97">
        <v>0</v>
      </c>
    </row>
    <row r="1560" customHeight="1" spans="1:3">
      <c r="A1560" s="74">
        <v>2290402</v>
      </c>
      <c r="B1560" s="96" t="s">
        <v>1620</v>
      </c>
      <c r="C1560" s="97">
        <v>0</v>
      </c>
    </row>
    <row r="1561" customHeight="1" spans="1:3">
      <c r="A1561" s="74">
        <v>2290403</v>
      </c>
      <c r="B1561" s="96" t="s">
        <v>1621</v>
      </c>
      <c r="C1561" s="97">
        <v>0</v>
      </c>
    </row>
    <row r="1562" customHeight="1" spans="1:3">
      <c r="A1562" s="74">
        <v>22908</v>
      </c>
      <c r="B1562" s="96" t="s">
        <v>1622</v>
      </c>
      <c r="C1562" s="95">
        <f>SUM(C1563:C1570)</f>
        <v>0</v>
      </c>
    </row>
    <row r="1563" customHeight="1" spans="1:3">
      <c r="A1563" s="74">
        <v>2290802</v>
      </c>
      <c r="B1563" s="96" t="s">
        <v>1623</v>
      </c>
      <c r="C1563" s="97">
        <v>0</v>
      </c>
    </row>
    <row r="1564" customHeight="1" spans="1:3">
      <c r="A1564" s="74">
        <v>2290803</v>
      </c>
      <c r="B1564" s="96" t="s">
        <v>1624</v>
      </c>
      <c r="C1564" s="97">
        <v>0</v>
      </c>
    </row>
    <row r="1565" customHeight="1" spans="1:3">
      <c r="A1565" s="74">
        <v>2290804</v>
      </c>
      <c r="B1565" s="96" t="s">
        <v>1625</v>
      </c>
      <c r="C1565" s="97">
        <v>0</v>
      </c>
    </row>
    <row r="1566" customHeight="1" spans="1:3">
      <c r="A1566" s="74">
        <v>2290805</v>
      </c>
      <c r="B1566" s="96" t="s">
        <v>1626</v>
      </c>
      <c r="C1566" s="97">
        <v>0</v>
      </c>
    </row>
    <row r="1567" customHeight="1" spans="1:3">
      <c r="A1567" s="74">
        <v>2290806</v>
      </c>
      <c r="B1567" s="96" t="s">
        <v>1627</v>
      </c>
      <c r="C1567" s="97">
        <v>0</v>
      </c>
    </row>
    <row r="1568" customHeight="1" spans="1:3">
      <c r="A1568" s="74">
        <v>2290807</v>
      </c>
      <c r="B1568" s="96" t="s">
        <v>1628</v>
      </c>
      <c r="C1568" s="97">
        <v>0</v>
      </c>
    </row>
    <row r="1569" customHeight="1" spans="1:3">
      <c r="A1569" s="74">
        <v>2290808</v>
      </c>
      <c r="B1569" s="96" t="s">
        <v>1629</v>
      </c>
      <c r="C1569" s="97">
        <v>0</v>
      </c>
    </row>
    <row r="1570" customHeight="1" spans="1:3">
      <c r="A1570" s="74">
        <v>2290899</v>
      </c>
      <c r="B1570" s="96" t="s">
        <v>1630</v>
      </c>
      <c r="C1570" s="97">
        <v>0</v>
      </c>
    </row>
    <row r="1571" customHeight="1" spans="1:3">
      <c r="A1571" s="74">
        <v>22960</v>
      </c>
      <c r="B1571" s="96" t="s">
        <v>1631</v>
      </c>
      <c r="C1571" s="95">
        <f>SUM(C1572:C1582)</f>
        <v>4440</v>
      </c>
    </row>
    <row r="1572" customHeight="1" spans="1:3">
      <c r="A1572" s="74">
        <v>2296001</v>
      </c>
      <c r="B1572" s="96" t="s">
        <v>1632</v>
      </c>
      <c r="C1572" s="97">
        <v>0</v>
      </c>
    </row>
    <row r="1573" customHeight="1" spans="1:3">
      <c r="A1573" s="74">
        <v>2296002</v>
      </c>
      <c r="B1573" s="96" t="s">
        <v>1633</v>
      </c>
      <c r="C1573" s="97">
        <v>0</v>
      </c>
    </row>
    <row r="1574" customHeight="1" spans="1:3">
      <c r="A1574" s="74">
        <v>2296003</v>
      </c>
      <c r="B1574" s="96" t="s">
        <v>1634</v>
      </c>
      <c r="C1574" s="97">
        <v>0</v>
      </c>
    </row>
    <row r="1575" customHeight="1" spans="1:3">
      <c r="A1575" s="74">
        <v>2296004</v>
      </c>
      <c r="B1575" s="96" t="s">
        <v>1635</v>
      </c>
      <c r="C1575" s="97">
        <v>0</v>
      </c>
    </row>
    <row r="1576" customHeight="1" spans="1:3">
      <c r="A1576" s="74">
        <v>2296005</v>
      </c>
      <c r="B1576" s="96" t="s">
        <v>1636</v>
      </c>
      <c r="C1576" s="97">
        <v>0</v>
      </c>
    </row>
    <row r="1577" customHeight="1" spans="1:3">
      <c r="A1577" s="74">
        <v>2296006</v>
      </c>
      <c r="B1577" s="96" t="s">
        <v>1637</v>
      </c>
      <c r="C1577" s="97">
        <v>0</v>
      </c>
    </row>
    <row r="1578" customHeight="1" spans="1:3">
      <c r="A1578" s="74">
        <v>2296010</v>
      </c>
      <c r="B1578" s="96" t="s">
        <v>1638</v>
      </c>
      <c r="C1578" s="97">
        <v>0</v>
      </c>
    </row>
    <row r="1579" customHeight="1" spans="1:3">
      <c r="A1579" s="74">
        <v>2296011</v>
      </c>
      <c r="B1579" s="96" t="s">
        <v>1639</v>
      </c>
      <c r="C1579" s="97">
        <v>0</v>
      </c>
    </row>
    <row r="1580" customHeight="1" spans="1:3">
      <c r="A1580" s="74">
        <v>2296012</v>
      </c>
      <c r="B1580" s="96" t="s">
        <v>1640</v>
      </c>
      <c r="C1580" s="97">
        <v>0</v>
      </c>
    </row>
    <row r="1581" customHeight="1" spans="1:3">
      <c r="A1581" s="74">
        <v>2296013</v>
      </c>
      <c r="B1581" s="96" t="s">
        <v>1641</v>
      </c>
      <c r="C1581" s="97">
        <v>191</v>
      </c>
    </row>
    <row r="1582" customHeight="1" spans="1:3">
      <c r="A1582" s="74">
        <v>2296099</v>
      </c>
      <c r="B1582" s="96" t="s">
        <v>1642</v>
      </c>
      <c r="C1582" s="97">
        <v>4249</v>
      </c>
    </row>
    <row r="1583" customHeight="1" spans="1:3">
      <c r="A1583" s="74">
        <v>232</v>
      </c>
      <c r="B1583" s="94" t="s">
        <v>1470</v>
      </c>
      <c r="C1583" s="95">
        <f>C1584</f>
        <v>930</v>
      </c>
    </row>
    <row r="1584" customHeight="1" spans="1:3">
      <c r="A1584" s="74">
        <v>23204</v>
      </c>
      <c r="B1584" s="96" t="s">
        <v>1643</v>
      </c>
      <c r="C1584" s="95">
        <f>SUM(C1585:C1601)</f>
        <v>930</v>
      </c>
    </row>
    <row r="1585" customHeight="1" spans="1:3">
      <c r="A1585" s="74">
        <v>2320401</v>
      </c>
      <c r="B1585" s="96" t="s">
        <v>1644</v>
      </c>
      <c r="C1585" s="97">
        <v>0</v>
      </c>
    </row>
    <row r="1586" customHeight="1" spans="1:3">
      <c r="A1586" s="74">
        <v>2320402</v>
      </c>
      <c r="B1586" s="96" t="s">
        <v>1645</v>
      </c>
      <c r="C1586" s="97">
        <v>0</v>
      </c>
    </row>
    <row r="1587" customHeight="1" spans="1:3">
      <c r="A1587" s="74">
        <v>2320405</v>
      </c>
      <c r="B1587" s="96" t="s">
        <v>1646</v>
      </c>
      <c r="C1587" s="97">
        <v>0</v>
      </c>
    </row>
    <row r="1588" customHeight="1" spans="1:3">
      <c r="A1588" s="74">
        <v>2320411</v>
      </c>
      <c r="B1588" s="96" t="s">
        <v>1647</v>
      </c>
      <c r="C1588" s="97">
        <v>0</v>
      </c>
    </row>
    <row r="1589" customHeight="1" spans="1:3">
      <c r="A1589" s="74">
        <v>2320412</v>
      </c>
      <c r="B1589" s="96" t="s">
        <v>1648</v>
      </c>
      <c r="C1589" s="97">
        <v>0</v>
      </c>
    </row>
    <row r="1590" customHeight="1" spans="1:3">
      <c r="A1590" s="74">
        <v>2320413</v>
      </c>
      <c r="B1590" s="96" t="s">
        <v>1649</v>
      </c>
      <c r="C1590" s="97">
        <v>0</v>
      </c>
    </row>
    <row r="1591" customHeight="1" spans="1:3">
      <c r="A1591" s="74">
        <v>2320414</v>
      </c>
      <c r="B1591" s="96" t="s">
        <v>1650</v>
      </c>
      <c r="C1591" s="97">
        <v>0</v>
      </c>
    </row>
    <row r="1592" customHeight="1" spans="1:3">
      <c r="A1592" s="74">
        <v>2320416</v>
      </c>
      <c r="B1592" s="96" t="s">
        <v>1651</v>
      </c>
      <c r="C1592" s="97">
        <v>0</v>
      </c>
    </row>
    <row r="1593" customHeight="1" spans="1:3">
      <c r="A1593" s="74">
        <v>2320417</v>
      </c>
      <c r="B1593" s="96" t="s">
        <v>1652</v>
      </c>
      <c r="C1593" s="97">
        <v>0</v>
      </c>
    </row>
    <row r="1594" customHeight="1" spans="1:3">
      <c r="A1594" s="74">
        <v>2320418</v>
      </c>
      <c r="B1594" s="96" t="s">
        <v>1653</v>
      </c>
      <c r="C1594" s="97">
        <v>0</v>
      </c>
    </row>
    <row r="1595" customHeight="1" spans="1:3">
      <c r="A1595" s="74">
        <v>2320419</v>
      </c>
      <c r="B1595" s="96" t="s">
        <v>1654</v>
      </c>
      <c r="C1595" s="97">
        <v>0</v>
      </c>
    </row>
    <row r="1596" customHeight="1" spans="1:3">
      <c r="A1596" s="74">
        <v>2320420</v>
      </c>
      <c r="B1596" s="96" t="s">
        <v>1655</v>
      </c>
      <c r="C1596" s="97">
        <v>0</v>
      </c>
    </row>
    <row r="1597" customHeight="1" spans="1:3">
      <c r="A1597" s="74">
        <v>2320431</v>
      </c>
      <c r="B1597" s="96" t="s">
        <v>1656</v>
      </c>
      <c r="C1597" s="97">
        <v>469</v>
      </c>
    </row>
    <row r="1598" customHeight="1" spans="1:3">
      <c r="A1598" s="74">
        <v>2320432</v>
      </c>
      <c r="B1598" s="96" t="s">
        <v>1657</v>
      </c>
      <c r="C1598" s="97">
        <v>0</v>
      </c>
    </row>
    <row r="1599" customHeight="1" spans="1:3">
      <c r="A1599" s="74">
        <v>2320433</v>
      </c>
      <c r="B1599" s="96" t="s">
        <v>1658</v>
      </c>
      <c r="C1599" s="97">
        <v>0</v>
      </c>
    </row>
    <row r="1600" customHeight="1" spans="1:3">
      <c r="A1600" s="74">
        <v>2320498</v>
      </c>
      <c r="B1600" s="96" t="s">
        <v>1659</v>
      </c>
      <c r="C1600" s="97">
        <v>0</v>
      </c>
    </row>
    <row r="1601" customHeight="1" spans="1:3">
      <c r="A1601" s="74">
        <v>2320499</v>
      </c>
      <c r="B1601" s="96" t="s">
        <v>1660</v>
      </c>
      <c r="C1601" s="97">
        <v>461</v>
      </c>
    </row>
    <row r="1602" customHeight="1" spans="1:3">
      <c r="A1602" s="74">
        <v>233</v>
      </c>
      <c r="B1602" s="94" t="s">
        <v>1478</v>
      </c>
      <c r="C1602" s="95">
        <f>C1603</f>
        <v>0</v>
      </c>
    </row>
    <row r="1603" customHeight="1" spans="1:3">
      <c r="A1603" s="74">
        <v>23304</v>
      </c>
      <c r="B1603" s="96" t="s">
        <v>1661</v>
      </c>
      <c r="C1603" s="95">
        <f>SUM(C1604:C1620)</f>
        <v>0</v>
      </c>
    </row>
    <row r="1604" customHeight="1" spans="1:3">
      <c r="A1604" s="74">
        <v>2330401</v>
      </c>
      <c r="B1604" s="96" t="s">
        <v>1662</v>
      </c>
      <c r="C1604" s="97">
        <v>0</v>
      </c>
    </row>
    <row r="1605" customHeight="1" spans="1:3">
      <c r="A1605" s="74">
        <v>2330402</v>
      </c>
      <c r="B1605" s="96" t="s">
        <v>1663</v>
      </c>
      <c r="C1605" s="97">
        <v>0</v>
      </c>
    </row>
    <row r="1606" customHeight="1" spans="1:3">
      <c r="A1606" s="74">
        <v>2330405</v>
      </c>
      <c r="B1606" s="96" t="s">
        <v>1664</v>
      </c>
      <c r="C1606" s="97">
        <v>0</v>
      </c>
    </row>
    <row r="1607" customHeight="1" spans="1:3">
      <c r="A1607" s="74">
        <v>2330411</v>
      </c>
      <c r="B1607" s="96" t="s">
        <v>1665</v>
      </c>
      <c r="C1607" s="97">
        <v>0</v>
      </c>
    </row>
    <row r="1608" customHeight="1" spans="1:3">
      <c r="A1608" s="74">
        <v>2330412</v>
      </c>
      <c r="B1608" s="96" t="s">
        <v>1666</v>
      </c>
      <c r="C1608" s="97">
        <v>0</v>
      </c>
    </row>
    <row r="1609" customHeight="1" spans="1:3">
      <c r="A1609" s="74">
        <v>2330413</v>
      </c>
      <c r="B1609" s="96" t="s">
        <v>1667</v>
      </c>
      <c r="C1609" s="97">
        <v>0</v>
      </c>
    </row>
    <row r="1610" customHeight="1" spans="1:3">
      <c r="A1610" s="74">
        <v>2330414</v>
      </c>
      <c r="B1610" s="96" t="s">
        <v>1668</v>
      </c>
      <c r="C1610" s="97">
        <v>0</v>
      </c>
    </row>
    <row r="1611" customHeight="1" spans="1:3">
      <c r="A1611" s="74">
        <v>2330416</v>
      </c>
      <c r="B1611" s="96" t="s">
        <v>1669</v>
      </c>
      <c r="C1611" s="97">
        <v>0</v>
      </c>
    </row>
    <row r="1612" customHeight="1" spans="1:3">
      <c r="A1612" s="74">
        <v>2330417</v>
      </c>
      <c r="B1612" s="96" t="s">
        <v>1670</v>
      </c>
      <c r="C1612" s="97">
        <v>0</v>
      </c>
    </row>
    <row r="1613" customHeight="1" spans="1:3">
      <c r="A1613" s="74">
        <v>2330418</v>
      </c>
      <c r="B1613" s="96" t="s">
        <v>1671</v>
      </c>
      <c r="C1613" s="97">
        <v>0</v>
      </c>
    </row>
    <row r="1614" customHeight="1" spans="1:3">
      <c r="A1614" s="74">
        <v>2330419</v>
      </c>
      <c r="B1614" s="96" t="s">
        <v>1672</v>
      </c>
      <c r="C1614" s="97">
        <v>0</v>
      </c>
    </row>
    <row r="1615" customHeight="1" spans="1:3">
      <c r="A1615" s="74">
        <v>2330420</v>
      </c>
      <c r="B1615" s="96" t="s">
        <v>1673</v>
      </c>
      <c r="C1615" s="97">
        <v>0</v>
      </c>
    </row>
    <row r="1616" customHeight="1" spans="1:3">
      <c r="A1616" s="74">
        <v>2330431</v>
      </c>
      <c r="B1616" s="96" t="s">
        <v>1674</v>
      </c>
      <c r="C1616" s="97">
        <v>0</v>
      </c>
    </row>
    <row r="1617" customHeight="1" spans="1:3">
      <c r="A1617" s="74">
        <v>2330432</v>
      </c>
      <c r="B1617" s="96" t="s">
        <v>1675</v>
      </c>
      <c r="C1617" s="97">
        <v>0</v>
      </c>
    </row>
    <row r="1618" customHeight="1" spans="1:3">
      <c r="A1618" s="74">
        <v>2330433</v>
      </c>
      <c r="B1618" s="96" t="s">
        <v>1676</v>
      </c>
      <c r="C1618" s="97">
        <v>0</v>
      </c>
    </row>
    <row r="1619" customHeight="1" spans="1:3">
      <c r="A1619" s="74">
        <v>2330498</v>
      </c>
      <c r="B1619" s="96" t="s">
        <v>1677</v>
      </c>
      <c r="C1619" s="97">
        <v>0</v>
      </c>
    </row>
    <row r="1620" customHeight="1" spans="1:3">
      <c r="A1620" s="74">
        <v>2330499</v>
      </c>
      <c r="B1620" s="96" t="s">
        <v>1678</v>
      </c>
      <c r="C1620" s="97">
        <v>0</v>
      </c>
    </row>
    <row r="1621" customHeight="1" spans="1:3">
      <c r="A1621" s="74"/>
      <c r="B1621" s="96"/>
      <c r="C1621" s="100"/>
    </row>
    <row r="1622" customHeight="1" spans="1:3">
      <c r="A1622" s="74"/>
      <c r="B1622" s="94" t="s">
        <v>1679</v>
      </c>
      <c r="C1622" s="95">
        <f>C1623+C1626</f>
        <v>0</v>
      </c>
    </row>
    <row r="1623" customHeight="1" spans="1:3">
      <c r="A1623" s="74">
        <v>208</v>
      </c>
      <c r="B1623" s="94" t="s">
        <v>809</v>
      </c>
      <c r="C1623" s="95">
        <f>C1624</f>
        <v>0</v>
      </c>
    </row>
    <row r="1624" customHeight="1" spans="1:3">
      <c r="A1624" s="74">
        <v>20804</v>
      </c>
      <c r="B1624" s="96" t="s">
        <v>1680</v>
      </c>
      <c r="C1624" s="95">
        <f>C1625</f>
        <v>0</v>
      </c>
    </row>
    <row r="1625" customHeight="1" spans="1:3">
      <c r="A1625" s="74">
        <v>2080451</v>
      </c>
      <c r="B1625" s="96" t="s">
        <v>1681</v>
      </c>
      <c r="C1625" s="97">
        <v>0</v>
      </c>
    </row>
    <row r="1626" customHeight="1" spans="1:3">
      <c r="A1626" s="74">
        <v>223</v>
      </c>
      <c r="B1626" s="94" t="s">
        <v>1682</v>
      </c>
      <c r="C1626" s="95">
        <f>C1627+C1637+C1646+C1648+C1652</f>
        <v>0</v>
      </c>
    </row>
    <row r="1627" customHeight="1" spans="1:3">
      <c r="A1627" s="74">
        <v>22301</v>
      </c>
      <c r="B1627" s="96" t="s">
        <v>1683</v>
      </c>
      <c r="C1627" s="95">
        <f>SUM(C1628:C1636)</f>
        <v>0</v>
      </c>
    </row>
    <row r="1628" customHeight="1" spans="1:3">
      <c r="A1628" s="74">
        <v>2230101</v>
      </c>
      <c r="B1628" s="96" t="s">
        <v>1684</v>
      </c>
      <c r="C1628" s="97">
        <v>0</v>
      </c>
    </row>
    <row r="1629" customHeight="1" spans="1:3">
      <c r="A1629" s="74">
        <v>2230102</v>
      </c>
      <c r="B1629" s="96" t="s">
        <v>1685</v>
      </c>
      <c r="C1629" s="97">
        <v>0</v>
      </c>
    </row>
    <row r="1630" customHeight="1" spans="1:3">
      <c r="A1630" s="74">
        <v>2230103</v>
      </c>
      <c r="B1630" s="96" t="s">
        <v>1686</v>
      </c>
      <c r="C1630" s="97">
        <v>0</v>
      </c>
    </row>
    <row r="1631" customHeight="1" spans="1:3">
      <c r="A1631" s="74">
        <v>2230104</v>
      </c>
      <c r="B1631" s="96" t="s">
        <v>1687</v>
      </c>
      <c r="C1631" s="97">
        <v>0</v>
      </c>
    </row>
    <row r="1632" customHeight="1" spans="1:3">
      <c r="A1632" s="74">
        <v>2230105</v>
      </c>
      <c r="B1632" s="96" t="s">
        <v>1688</v>
      </c>
      <c r="C1632" s="97">
        <v>0</v>
      </c>
    </row>
    <row r="1633" customHeight="1" spans="1:3">
      <c r="A1633" s="74">
        <v>2230106</v>
      </c>
      <c r="B1633" s="96" t="s">
        <v>1689</v>
      </c>
      <c r="C1633" s="97">
        <v>0</v>
      </c>
    </row>
    <row r="1634" customHeight="1" spans="1:3">
      <c r="A1634" s="74">
        <v>2230107</v>
      </c>
      <c r="B1634" s="96" t="s">
        <v>1690</v>
      </c>
      <c r="C1634" s="97">
        <v>0</v>
      </c>
    </row>
    <row r="1635" customHeight="1" spans="1:3">
      <c r="A1635" s="74">
        <v>2230108</v>
      </c>
      <c r="B1635" s="96" t="s">
        <v>1691</v>
      </c>
      <c r="C1635" s="97">
        <v>0</v>
      </c>
    </row>
    <row r="1636" customHeight="1" spans="1:3">
      <c r="A1636" s="74">
        <v>2230199</v>
      </c>
      <c r="B1636" s="96" t="s">
        <v>1692</v>
      </c>
      <c r="C1636" s="97">
        <v>0</v>
      </c>
    </row>
    <row r="1637" customHeight="1" spans="1:3">
      <c r="A1637" s="74">
        <v>22302</v>
      </c>
      <c r="B1637" s="96" t="s">
        <v>1693</v>
      </c>
      <c r="C1637" s="95">
        <f>SUM(C1638:C1645)</f>
        <v>0</v>
      </c>
    </row>
    <row r="1638" customHeight="1" spans="1:3">
      <c r="A1638" s="74">
        <v>2230201</v>
      </c>
      <c r="B1638" s="96" t="s">
        <v>1694</v>
      </c>
      <c r="C1638" s="97">
        <v>0</v>
      </c>
    </row>
    <row r="1639" customHeight="1" spans="1:3">
      <c r="A1639" s="74">
        <v>2230202</v>
      </c>
      <c r="B1639" s="96" t="s">
        <v>1695</v>
      </c>
      <c r="C1639" s="97">
        <v>0</v>
      </c>
    </row>
    <row r="1640" customHeight="1" spans="1:3">
      <c r="A1640" s="74">
        <v>2230203</v>
      </c>
      <c r="B1640" s="96" t="s">
        <v>1696</v>
      </c>
      <c r="C1640" s="97">
        <v>0</v>
      </c>
    </row>
    <row r="1641" customHeight="1" spans="1:3">
      <c r="A1641" s="74">
        <v>2230204</v>
      </c>
      <c r="B1641" s="96" t="s">
        <v>1697</v>
      </c>
      <c r="C1641" s="97">
        <v>0</v>
      </c>
    </row>
    <row r="1642" customHeight="1" spans="1:3">
      <c r="A1642" s="74">
        <v>2230205</v>
      </c>
      <c r="B1642" s="96" t="s">
        <v>1698</v>
      </c>
      <c r="C1642" s="97">
        <v>0</v>
      </c>
    </row>
    <row r="1643" customHeight="1" spans="1:3">
      <c r="A1643" s="74">
        <v>2230206</v>
      </c>
      <c r="B1643" s="96" t="s">
        <v>1699</v>
      </c>
      <c r="C1643" s="97">
        <v>0</v>
      </c>
    </row>
    <row r="1644" customHeight="1" spans="1:3">
      <c r="A1644" s="74">
        <v>2230207</v>
      </c>
      <c r="B1644" s="96" t="s">
        <v>1700</v>
      </c>
      <c r="C1644" s="97">
        <v>0</v>
      </c>
    </row>
    <row r="1645" customHeight="1" spans="1:3">
      <c r="A1645" s="74">
        <v>2230299</v>
      </c>
      <c r="B1645" s="96" t="s">
        <v>1701</v>
      </c>
      <c r="C1645" s="97">
        <v>0</v>
      </c>
    </row>
    <row r="1646" customHeight="1" spans="1:3">
      <c r="A1646" s="74">
        <v>22303</v>
      </c>
      <c r="B1646" s="96" t="s">
        <v>1702</v>
      </c>
      <c r="C1646" s="95">
        <f>C1647</f>
        <v>0</v>
      </c>
    </row>
    <row r="1647" customHeight="1" spans="1:3">
      <c r="A1647" s="74">
        <v>2230301</v>
      </c>
      <c r="B1647" s="96" t="s">
        <v>1703</v>
      </c>
      <c r="C1647" s="97">
        <v>0</v>
      </c>
    </row>
    <row r="1648" customHeight="1" spans="1:3">
      <c r="A1648" s="74">
        <v>22304</v>
      </c>
      <c r="B1648" s="96" t="s">
        <v>1704</v>
      </c>
      <c r="C1648" s="95">
        <f>SUM(C1649:C1651)</f>
        <v>0</v>
      </c>
    </row>
    <row r="1649" customHeight="1" spans="1:3">
      <c r="A1649" s="74">
        <v>2230401</v>
      </c>
      <c r="B1649" s="96" t="s">
        <v>1705</v>
      </c>
      <c r="C1649" s="97">
        <v>0</v>
      </c>
    </row>
    <row r="1650" customHeight="1" spans="1:3">
      <c r="A1650" s="74">
        <v>2230402</v>
      </c>
      <c r="B1650" s="96" t="s">
        <v>1706</v>
      </c>
      <c r="C1650" s="97">
        <v>0</v>
      </c>
    </row>
    <row r="1651" customHeight="1" spans="1:3">
      <c r="A1651" s="74">
        <v>2230499</v>
      </c>
      <c r="B1651" s="96" t="s">
        <v>1707</v>
      </c>
      <c r="C1651" s="97">
        <v>0</v>
      </c>
    </row>
    <row r="1652" customHeight="1" spans="1:3">
      <c r="A1652" s="74">
        <v>22399</v>
      </c>
      <c r="B1652" s="96" t="s">
        <v>1708</v>
      </c>
      <c r="C1652" s="95">
        <f>C1653</f>
        <v>0</v>
      </c>
    </row>
    <row r="1653" customHeight="1" spans="1:3">
      <c r="A1653" s="74">
        <v>2239901</v>
      </c>
      <c r="B1653" s="96" t="s">
        <v>1709</v>
      </c>
      <c r="C1653" s="97">
        <v>0</v>
      </c>
    </row>
    <row r="1654" customHeight="1" spans="1:3">
      <c r="A1654" s="74"/>
      <c r="B1654" s="96"/>
      <c r="C1654" s="100"/>
    </row>
    <row r="1655" customHeight="1" spans="1:3">
      <c r="A1655" s="74">
        <v>231</v>
      </c>
      <c r="B1655" s="94" t="s">
        <v>1710</v>
      </c>
      <c r="C1655" s="95">
        <f>SUM(C1656:C1658,C1663)</f>
        <v>13284</v>
      </c>
    </row>
    <row r="1656" customHeight="1" spans="1:3">
      <c r="A1656" s="74">
        <v>23101</v>
      </c>
      <c r="B1656" s="101" t="s">
        <v>1711</v>
      </c>
      <c r="C1656" s="97">
        <v>0</v>
      </c>
    </row>
    <row r="1657" customHeight="1" spans="1:3">
      <c r="A1657" s="74">
        <v>23102</v>
      </c>
      <c r="B1657" s="101" t="s">
        <v>1712</v>
      </c>
      <c r="C1657" s="97">
        <v>0</v>
      </c>
    </row>
    <row r="1658" customHeight="1" spans="1:3">
      <c r="A1658" s="74">
        <v>23103</v>
      </c>
      <c r="B1658" s="101" t="s">
        <v>1713</v>
      </c>
      <c r="C1658" s="95">
        <f>SUM(C1659:C1662)</f>
        <v>9960</v>
      </c>
    </row>
    <row r="1659" customHeight="1" spans="1:3">
      <c r="A1659" s="74">
        <v>2310301</v>
      </c>
      <c r="B1659" s="101" t="s">
        <v>1714</v>
      </c>
      <c r="C1659" s="97">
        <v>9960</v>
      </c>
    </row>
    <row r="1660" customHeight="1" spans="1:3">
      <c r="A1660" s="74">
        <v>2310302</v>
      </c>
      <c r="B1660" s="101" t="s">
        <v>1715</v>
      </c>
      <c r="C1660" s="97">
        <v>0</v>
      </c>
    </row>
    <row r="1661" customHeight="1" spans="1:3">
      <c r="A1661" s="74">
        <v>2310303</v>
      </c>
      <c r="B1661" s="101" t="s">
        <v>1716</v>
      </c>
      <c r="C1661" s="97">
        <v>0</v>
      </c>
    </row>
    <row r="1662" customHeight="1" spans="1:3">
      <c r="A1662" s="74">
        <v>2310399</v>
      </c>
      <c r="B1662" s="101" t="s">
        <v>1717</v>
      </c>
      <c r="C1662" s="97">
        <v>0</v>
      </c>
    </row>
    <row r="1663" customHeight="1" spans="1:3">
      <c r="A1663" s="74">
        <v>23104</v>
      </c>
      <c r="B1663" s="101" t="s">
        <v>1718</v>
      </c>
      <c r="C1663" s="95">
        <f>SUM(C1664:C1680)</f>
        <v>3324</v>
      </c>
    </row>
    <row r="1664" customHeight="1" spans="1:3">
      <c r="A1664" s="74">
        <v>2310401</v>
      </c>
      <c r="B1664" s="101" t="s">
        <v>1719</v>
      </c>
      <c r="C1664" s="97">
        <v>0</v>
      </c>
    </row>
    <row r="1665" customHeight="1" spans="1:3">
      <c r="A1665" s="74">
        <v>2310402</v>
      </c>
      <c r="B1665" s="101" t="s">
        <v>1720</v>
      </c>
      <c r="C1665" s="97">
        <v>0</v>
      </c>
    </row>
    <row r="1666" customHeight="1" spans="1:3">
      <c r="A1666" s="74">
        <v>2310405</v>
      </c>
      <c r="B1666" s="101" t="s">
        <v>1721</v>
      </c>
      <c r="C1666" s="97">
        <v>0</v>
      </c>
    </row>
    <row r="1667" customHeight="1" spans="1:3">
      <c r="A1667" s="74">
        <v>2310411</v>
      </c>
      <c r="B1667" s="101" t="s">
        <v>1722</v>
      </c>
      <c r="C1667" s="97">
        <v>3324</v>
      </c>
    </row>
    <row r="1668" customHeight="1" spans="1:3">
      <c r="A1668" s="74">
        <v>2310412</v>
      </c>
      <c r="B1668" s="101" t="s">
        <v>1723</v>
      </c>
      <c r="C1668" s="97">
        <v>0</v>
      </c>
    </row>
    <row r="1669" customHeight="1" spans="1:3">
      <c r="A1669" s="74">
        <v>2310413</v>
      </c>
      <c r="B1669" s="101" t="s">
        <v>1724</v>
      </c>
      <c r="C1669" s="97">
        <v>0</v>
      </c>
    </row>
    <row r="1670" customHeight="1" spans="1:3">
      <c r="A1670" s="74">
        <v>2310414</v>
      </c>
      <c r="B1670" s="101" t="s">
        <v>1725</v>
      </c>
      <c r="C1670" s="97">
        <v>0</v>
      </c>
    </row>
    <row r="1671" customHeight="1" spans="1:3">
      <c r="A1671" s="74">
        <v>2310416</v>
      </c>
      <c r="B1671" s="101" t="s">
        <v>1726</v>
      </c>
      <c r="C1671" s="97">
        <v>0</v>
      </c>
    </row>
    <row r="1672" customHeight="1" spans="1:3">
      <c r="A1672" s="74">
        <v>2310417</v>
      </c>
      <c r="B1672" s="101" t="s">
        <v>1727</v>
      </c>
      <c r="C1672" s="97">
        <v>0</v>
      </c>
    </row>
    <row r="1673" customHeight="1" spans="1:3">
      <c r="A1673" s="74">
        <v>2310418</v>
      </c>
      <c r="B1673" s="101" t="s">
        <v>1728</v>
      </c>
      <c r="C1673" s="97">
        <v>0</v>
      </c>
    </row>
    <row r="1674" customHeight="1" spans="1:3">
      <c r="A1674" s="74">
        <v>2310419</v>
      </c>
      <c r="B1674" s="101" t="s">
        <v>1729</v>
      </c>
      <c r="C1674" s="97">
        <v>0</v>
      </c>
    </row>
    <row r="1675" customHeight="1" spans="1:3">
      <c r="A1675" s="74">
        <v>2310420</v>
      </c>
      <c r="B1675" s="101" t="s">
        <v>1730</v>
      </c>
      <c r="C1675" s="97">
        <v>0</v>
      </c>
    </row>
    <row r="1676" customHeight="1" spans="1:3">
      <c r="A1676" s="74">
        <v>2310431</v>
      </c>
      <c r="B1676" s="101" t="s">
        <v>1731</v>
      </c>
      <c r="C1676" s="97">
        <v>0</v>
      </c>
    </row>
    <row r="1677" customHeight="1" spans="1:3">
      <c r="A1677" s="74">
        <v>2310432</v>
      </c>
      <c r="B1677" s="101" t="s">
        <v>1732</v>
      </c>
      <c r="C1677" s="97">
        <v>0</v>
      </c>
    </row>
    <row r="1678" customHeight="1" spans="1:3">
      <c r="A1678" s="74">
        <v>2310433</v>
      </c>
      <c r="B1678" s="101" t="s">
        <v>1733</v>
      </c>
      <c r="C1678" s="97">
        <v>0</v>
      </c>
    </row>
    <row r="1679" customHeight="1" spans="1:3">
      <c r="A1679" s="74">
        <v>2310498</v>
      </c>
      <c r="B1679" s="101" t="s">
        <v>1734</v>
      </c>
      <c r="C1679" s="97">
        <v>0</v>
      </c>
    </row>
    <row r="1680" customHeight="1" spans="1:3">
      <c r="A1680" s="74">
        <v>2310499</v>
      </c>
      <c r="B1680" s="101" t="s">
        <v>1735</v>
      </c>
      <c r="C1680" s="97">
        <v>0</v>
      </c>
    </row>
  </sheetData>
  <mergeCells count="1">
    <mergeCell ref="A1:C1"/>
  </mergeCells>
  <printOptions horizontalCentered="1"/>
  <pageMargins left="0.53125" right="0.401388888888889" top="1.35" bottom="0.590277777777778" header="0.960416666666667" footer="0.31875"/>
  <pageSetup paperSize="9" scale="95" orientation="portrait"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N9" sqref="N9"/>
    </sheetView>
  </sheetViews>
  <sheetFormatPr defaultColWidth="8.8" defaultRowHeight="14.25" outlineLevelCol="1"/>
  <cols>
    <col min="1" max="1" width="46.625" style="1" customWidth="1"/>
    <col min="2" max="2" width="22" style="1" customWidth="1"/>
    <col min="3" max="3" width="8.8" style="1"/>
    <col min="4" max="4" width="28.125" style="1" customWidth="1"/>
    <col min="5" max="16384" width="8.8" style="1"/>
  </cols>
  <sheetData>
    <row r="1" s="1" customFormat="1" ht="60" customHeight="1" spans="1:2">
      <c r="A1" s="84" t="s">
        <v>1736</v>
      </c>
      <c r="B1" s="84"/>
    </row>
    <row r="2" s="1" customFormat="1" spans="1:2">
      <c r="A2" s="85" t="s">
        <v>1737</v>
      </c>
      <c r="B2" s="85"/>
    </row>
    <row r="3" s="1" customFormat="1" spans="1:2">
      <c r="A3" s="86" t="s">
        <v>2</v>
      </c>
      <c r="B3" s="86"/>
    </row>
    <row r="4" s="1" customFormat="1" spans="1:2">
      <c r="A4" s="87" t="s">
        <v>1738</v>
      </c>
      <c r="B4" s="87" t="s">
        <v>425</v>
      </c>
    </row>
    <row r="5" s="1" customFormat="1" spans="1:2">
      <c r="A5" s="74" t="s">
        <v>1739</v>
      </c>
      <c r="B5" s="66">
        <v>31106</v>
      </c>
    </row>
    <row r="6" s="1" customFormat="1" spans="1:2">
      <c r="A6" s="74" t="s">
        <v>1740</v>
      </c>
      <c r="B6" s="66">
        <v>0</v>
      </c>
    </row>
    <row r="7" s="1" customFormat="1" spans="1:2">
      <c r="A7" s="74" t="s">
        <v>1741</v>
      </c>
      <c r="B7" s="66">
        <v>0</v>
      </c>
    </row>
    <row r="8" s="1" customFormat="1" spans="1:2">
      <c r="A8" s="74" t="s">
        <v>1742</v>
      </c>
      <c r="B8" s="66">
        <v>17628</v>
      </c>
    </row>
    <row r="9" s="1" customFormat="1" spans="1:2">
      <c r="A9" s="74" t="s">
        <v>1743</v>
      </c>
      <c r="B9" s="66">
        <v>75759</v>
      </c>
    </row>
    <row r="10" s="1" customFormat="1" spans="1:2">
      <c r="A10" s="74" t="s">
        <v>1744</v>
      </c>
      <c r="B10" s="66">
        <v>910</v>
      </c>
    </row>
    <row r="11" s="1" customFormat="1" spans="1:2">
      <c r="A11" s="74" t="s">
        <v>1745</v>
      </c>
      <c r="B11" s="66">
        <v>1886</v>
      </c>
    </row>
    <row r="12" s="1" customFormat="1" spans="1:2">
      <c r="A12" s="74" t="s">
        <v>1746</v>
      </c>
      <c r="B12" s="66">
        <v>77519</v>
      </c>
    </row>
    <row r="13" s="1" customFormat="1" spans="1:2">
      <c r="A13" s="74" t="s">
        <v>1747</v>
      </c>
      <c r="B13" s="66">
        <v>55173</v>
      </c>
    </row>
    <row r="14" s="1" customFormat="1" spans="1:2">
      <c r="A14" s="74" t="s">
        <v>1748</v>
      </c>
      <c r="B14" s="66">
        <v>6315</v>
      </c>
    </row>
    <row r="15" s="1" customFormat="1" spans="1:2">
      <c r="A15" s="74" t="s">
        <v>1749</v>
      </c>
      <c r="B15" s="66">
        <v>32773</v>
      </c>
    </row>
    <row r="16" s="1" customFormat="1" spans="1:2">
      <c r="A16" s="74" t="s">
        <v>1750</v>
      </c>
      <c r="B16" s="66">
        <v>67087</v>
      </c>
    </row>
    <row r="17" s="1" customFormat="1" spans="1:2">
      <c r="A17" s="74" t="s">
        <v>1751</v>
      </c>
      <c r="B17" s="66">
        <v>14288</v>
      </c>
    </row>
    <row r="18" s="1" customFormat="1" spans="1:2">
      <c r="A18" s="74" t="s">
        <v>1752</v>
      </c>
      <c r="B18" s="66">
        <v>28581</v>
      </c>
    </row>
    <row r="19" s="1" customFormat="1" spans="1:2">
      <c r="A19" s="74" t="s">
        <v>1753</v>
      </c>
      <c r="B19" s="66">
        <v>863</v>
      </c>
    </row>
    <row r="20" s="1" customFormat="1" spans="1:2">
      <c r="A20" s="74" t="s">
        <v>1754</v>
      </c>
      <c r="B20" s="66">
        <v>16</v>
      </c>
    </row>
    <row r="21" s="1" customFormat="1" spans="1:2">
      <c r="A21" s="74" t="s">
        <v>1755</v>
      </c>
      <c r="B21" s="66">
        <v>0</v>
      </c>
    </row>
    <row r="22" s="1" customFormat="1" spans="1:2">
      <c r="A22" s="74" t="s">
        <v>1756</v>
      </c>
      <c r="B22" s="66">
        <v>2403</v>
      </c>
    </row>
    <row r="23" s="1" customFormat="1" spans="1:2">
      <c r="A23" s="74" t="s">
        <v>1757</v>
      </c>
      <c r="B23" s="66">
        <v>7366</v>
      </c>
    </row>
    <row r="24" s="1" customFormat="1" spans="1:2">
      <c r="A24" s="74" t="s">
        <v>1758</v>
      </c>
      <c r="B24" s="66">
        <v>719</v>
      </c>
    </row>
    <row r="25" s="1" customFormat="1" spans="1:2">
      <c r="A25" s="74" t="s">
        <v>1759</v>
      </c>
      <c r="B25" s="66">
        <v>981</v>
      </c>
    </row>
    <row r="26" s="1" customFormat="1" spans="1:2">
      <c r="A26" s="74" t="s">
        <v>1760</v>
      </c>
      <c r="B26" s="66">
        <v>0</v>
      </c>
    </row>
    <row r="27" s="1" customFormat="1" spans="1:2">
      <c r="A27" s="74" t="s">
        <v>1761</v>
      </c>
      <c r="B27" s="66">
        <v>175</v>
      </c>
    </row>
    <row r="28" s="1" customFormat="1" spans="1:2">
      <c r="A28" s="74" t="s">
        <v>1762</v>
      </c>
      <c r="B28" s="66">
        <v>6260</v>
      </c>
    </row>
    <row r="29" s="1" customFormat="1" spans="1:2">
      <c r="A29" s="74" t="s">
        <v>1763</v>
      </c>
      <c r="B29" s="66">
        <v>0</v>
      </c>
    </row>
    <row r="30" s="1" customFormat="1" spans="1:2">
      <c r="A30" s="88"/>
      <c r="B30" s="89"/>
    </row>
    <row r="31" s="1" customFormat="1" spans="1:2">
      <c r="A31" s="90" t="s">
        <v>1764</v>
      </c>
      <c r="B31" s="21">
        <v>427808</v>
      </c>
    </row>
  </sheetData>
  <mergeCells count="3">
    <mergeCell ref="A1:B1"/>
    <mergeCell ref="A2:B2"/>
    <mergeCell ref="A3:B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workbookViewId="0">
      <selection activeCell="K14" sqref="K14"/>
    </sheetView>
  </sheetViews>
  <sheetFormatPr defaultColWidth="12.1833333333333" defaultRowHeight="15.55" customHeight="1" outlineLevelCol="5"/>
  <cols>
    <col min="1" max="1" width="9.44166666666667" customWidth="1"/>
    <col min="2" max="2" width="26.4" customWidth="1"/>
    <col min="3" max="6" width="19.625" customWidth="1"/>
    <col min="7" max="250" width="12.1833333333333" customWidth="1"/>
  </cols>
  <sheetData>
    <row r="1" ht="36.75" customHeight="1" spans="1:6">
      <c r="A1" s="27" t="s">
        <v>1765</v>
      </c>
      <c r="B1" s="27"/>
      <c r="C1" s="27"/>
      <c r="D1" s="27"/>
      <c r="E1" s="27"/>
      <c r="F1" s="27"/>
    </row>
    <row r="2" ht="16.95" customHeight="1" spans="1:6">
      <c r="A2" s="71"/>
      <c r="B2" s="71"/>
      <c r="D2" s="72"/>
      <c r="E2" s="72"/>
      <c r="F2" s="72" t="s">
        <v>1766</v>
      </c>
    </row>
    <row r="3" ht="16.95" customHeight="1" spans="1:6">
      <c r="A3" s="71"/>
      <c r="B3" s="71"/>
      <c r="D3" s="72"/>
      <c r="E3" s="72"/>
      <c r="F3" s="72" t="s">
        <v>2</v>
      </c>
    </row>
    <row r="4" ht="16.9" customHeight="1" spans="1:6">
      <c r="A4" s="64" t="s">
        <v>3</v>
      </c>
      <c r="B4" s="64" t="s">
        <v>4</v>
      </c>
      <c r="C4" s="64" t="s">
        <v>1767</v>
      </c>
      <c r="D4" s="64"/>
      <c r="E4" s="64" t="s">
        <v>1768</v>
      </c>
      <c r="F4" s="64"/>
    </row>
    <row r="5" ht="21" customHeight="1" spans="1:6">
      <c r="A5" s="83"/>
      <c r="B5" s="83"/>
      <c r="C5" s="83" t="s">
        <v>1769</v>
      </c>
      <c r="D5" s="83" t="s">
        <v>1770</v>
      </c>
      <c r="E5" s="83" t="s">
        <v>1769</v>
      </c>
      <c r="F5" s="83" t="s">
        <v>1770</v>
      </c>
    </row>
    <row r="6" ht="16.9" customHeight="1" spans="1:6">
      <c r="A6" s="73"/>
      <c r="B6" s="64" t="s">
        <v>1769</v>
      </c>
      <c r="C6" s="66">
        <f t="shared" ref="C6:F6" si="0">SUM(C7,C12,C23,C31,C38,C42,C45,C49,C52,C58,C61,C66)</f>
        <v>306701</v>
      </c>
      <c r="D6" s="66">
        <f t="shared" si="0"/>
        <v>236729</v>
      </c>
      <c r="E6" s="66">
        <f t="shared" si="0"/>
        <v>427815</v>
      </c>
      <c r="F6" s="66">
        <f t="shared" si="0"/>
        <v>286452</v>
      </c>
    </row>
    <row r="7" ht="16.9" customHeight="1" spans="1:6">
      <c r="A7" s="74">
        <v>501</v>
      </c>
      <c r="B7" s="75" t="s">
        <v>1771</v>
      </c>
      <c r="C7" s="67">
        <v>41006</v>
      </c>
      <c r="D7" s="66">
        <f>SUM(D8:D11)</f>
        <v>41006</v>
      </c>
      <c r="E7" s="67">
        <v>118651</v>
      </c>
      <c r="F7" s="66">
        <f>SUM(F8:F11)</f>
        <v>118651</v>
      </c>
    </row>
    <row r="8" ht="16.9" customHeight="1" spans="1:6">
      <c r="A8" s="74">
        <v>50101</v>
      </c>
      <c r="B8" s="65" t="s">
        <v>1772</v>
      </c>
      <c r="C8" s="67">
        <v>34036</v>
      </c>
      <c r="D8" s="67">
        <v>34036</v>
      </c>
      <c r="E8" s="67">
        <v>73091</v>
      </c>
      <c r="F8" s="67">
        <v>73091</v>
      </c>
    </row>
    <row r="9" ht="16.9" customHeight="1" spans="1:6">
      <c r="A9" s="74">
        <v>50102</v>
      </c>
      <c r="B9" s="65" t="s">
        <v>1773</v>
      </c>
      <c r="C9" s="67">
        <v>3690</v>
      </c>
      <c r="D9" s="67">
        <v>3690</v>
      </c>
      <c r="E9" s="67">
        <v>28537</v>
      </c>
      <c r="F9" s="67">
        <v>28537</v>
      </c>
    </row>
    <row r="10" ht="16.9" customHeight="1" spans="1:6">
      <c r="A10" s="74">
        <v>50103</v>
      </c>
      <c r="B10" s="65" t="s">
        <v>1774</v>
      </c>
      <c r="C10" s="67">
        <v>3280</v>
      </c>
      <c r="D10" s="67">
        <v>3280</v>
      </c>
      <c r="E10" s="67">
        <v>4401</v>
      </c>
      <c r="F10" s="67">
        <v>4401</v>
      </c>
    </row>
    <row r="11" ht="16.9" customHeight="1" spans="1:6">
      <c r="A11" s="74">
        <v>50199</v>
      </c>
      <c r="B11" s="65" t="s">
        <v>1775</v>
      </c>
      <c r="C11" s="67">
        <v>0</v>
      </c>
      <c r="D11" s="67">
        <v>0</v>
      </c>
      <c r="E11" s="67">
        <v>12622</v>
      </c>
      <c r="F11" s="67">
        <v>12622</v>
      </c>
    </row>
    <row r="12" ht="16.9" customHeight="1" spans="1:6">
      <c r="A12" s="74">
        <v>502</v>
      </c>
      <c r="B12" s="75" t="s">
        <v>1776</v>
      </c>
      <c r="C12" s="67">
        <v>18714</v>
      </c>
      <c r="D12" s="66">
        <f>SUM(D13:D22)</f>
        <v>18714</v>
      </c>
      <c r="E12" s="67">
        <v>73047</v>
      </c>
      <c r="F12" s="66">
        <f>SUM(F13:F22)</f>
        <v>73047</v>
      </c>
    </row>
    <row r="13" ht="16.9" customHeight="1" spans="1:6">
      <c r="A13" s="74">
        <v>50201</v>
      </c>
      <c r="B13" s="65" t="s">
        <v>1777</v>
      </c>
      <c r="C13" s="67">
        <v>11603</v>
      </c>
      <c r="D13" s="67">
        <v>11603</v>
      </c>
      <c r="E13" s="67">
        <v>10645</v>
      </c>
      <c r="F13" s="67">
        <v>10645</v>
      </c>
    </row>
    <row r="14" ht="16.9" customHeight="1" spans="1:6">
      <c r="A14" s="74">
        <v>50202</v>
      </c>
      <c r="B14" s="65" t="s">
        <v>1778</v>
      </c>
      <c r="C14" s="67">
        <v>0</v>
      </c>
      <c r="D14" s="67">
        <v>0</v>
      </c>
      <c r="E14" s="67">
        <v>29</v>
      </c>
      <c r="F14" s="67">
        <v>29</v>
      </c>
    </row>
    <row r="15" ht="16.9" customHeight="1" spans="1:6">
      <c r="A15" s="74">
        <v>50203</v>
      </c>
      <c r="B15" s="65" t="s">
        <v>1779</v>
      </c>
      <c r="C15" s="67">
        <v>0</v>
      </c>
      <c r="D15" s="67">
        <v>0</v>
      </c>
      <c r="E15" s="67">
        <v>148</v>
      </c>
      <c r="F15" s="67">
        <v>148</v>
      </c>
    </row>
    <row r="16" ht="16.9" customHeight="1" spans="1:6">
      <c r="A16" s="74">
        <v>50204</v>
      </c>
      <c r="B16" s="65" t="s">
        <v>1780</v>
      </c>
      <c r="C16" s="67">
        <v>0</v>
      </c>
      <c r="D16" s="67">
        <v>0</v>
      </c>
      <c r="E16" s="67">
        <v>296</v>
      </c>
      <c r="F16" s="67">
        <v>296</v>
      </c>
    </row>
    <row r="17" ht="16.9" customHeight="1" spans="1:6">
      <c r="A17" s="74">
        <v>50205</v>
      </c>
      <c r="B17" s="65" t="s">
        <v>1781</v>
      </c>
      <c r="C17" s="67">
        <v>0</v>
      </c>
      <c r="D17" s="67">
        <v>0</v>
      </c>
      <c r="E17" s="67">
        <v>48</v>
      </c>
      <c r="F17" s="67">
        <v>48</v>
      </c>
    </row>
    <row r="18" ht="16.9" customHeight="1" spans="1:6">
      <c r="A18" s="74">
        <v>50206</v>
      </c>
      <c r="B18" s="65" t="s">
        <v>1782</v>
      </c>
      <c r="C18" s="67">
        <v>0</v>
      </c>
      <c r="D18" s="67">
        <v>0</v>
      </c>
      <c r="E18" s="67">
        <v>54</v>
      </c>
      <c r="F18" s="67">
        <v>54</v>
      </c>
    </row>
    <row r="19" ht="16.9" customHeight="1" spans="1:6">
      <c r="A19" s="74">
        <v>50207</v>
      </c>
      <c r="B19" s="65" t="s">
        <v>1783</v>
      </c>
      <c r="C19" s="67">
        <v>0</v>
      </c>
      <c r="D19" s="67">
        <v>0</v>
      </c>
      <c r="E19" s="67">
        <v>0</v>
      </c>
      <c r="F19" s="67">
        <v>0</v>
      </c>
    </row>
    <row r="20" ht="16.9" customHeight="1" spans="1:6">
      <c r="A20" s="74">
        <v>50208</v>
      </c>
      <c r="B20" s="65" t="s">
        <v>1784</v>
      </c>
      <c r="C20" s="67">
        <v>0</v>
      </c>
      <c r="D20" s="67">
        <v>0</v>
      </c>
      <c r="E20" s="67">
        <v>169</v>
      </c>
      <c r="F20" s="67">
        <v>169</v>
      </c>
    </row>
    <row r="21" ht="16.9" customHeight="1" spans="1:6">
      <c r="A21" s="74">
        <v>50209</v>
      </c>
      <c r="B21" s="65" t="s">
        <v>1785</v>
      </c>
      <c r="C21" s="67">
        <v>0</v>
      </c>
      <c r="D21" s="67">
        <v>0</v>
      </c>
      <c r="E21" s="67">
        <v>370</v>
      </c>
      <c r="F21" s="67">
        <v>370</v>
      </c>
    </row>
    <row r="22" ht="16.9" customHeight="1" spans="1:6">
      <c r="A22" s="74">
        <v>50299</v>
      </c>
      <c r="B22" s="65" t="s">
        <v>1786</v>
      </c>
      <c r="C22" s="67">
        <v>7111</v>
      </c>
      <c r="D22" s="67">
        <v>7111</v>
      </c>
      <c r="E22" s="67">
        <v>61288</v>
      </c>
      <c r="F22" s="67">
        <v>61288</v>
      </c>
    </row>
    <row r="23" ht="16.9" customHeight="1" spans="1:6">
      <c r="A23" s="74">
        <v>503</v>
      </c>
      <c r="B23" s="75" t="s">
        <v>1787</v>
      </c>
      <c r="C23" s="67">
        <v>42248</v>
      </c>
      <c r="D23" s="66">
        <f>SUM(D24:D30)</f>
        <v>0</v>
      </c>
      <c r="E23" s="67">
        <v>43337</v>
      </c>
      <c r="F23" s="66">
        <f>SUM(F24:F30)</f>
        <v>0</v>
      </c>
    </row>
    <row r="24" ht="16.9" customHeight="1" spans="1:6">
      <c r="A24" s="74">
        <v>50301</v>
      </c>
      <c r="B24" s="65" t="s">
        <v>1788</v>
      </c>
      <c r="C24" s="67">
        <v>21560</v>
      </c>
      <c r="D24" s="67">
        <v>0</v>
      </c>
      <c r="E24" s="67">
        <v>1837</v>
      </c>
      <c r="F24" s="67">
        <v>0</v>
      </c>
    </row>
    <row r="25" ht="16.9" customHeight="1" spans="1:6">
      <c r="A25" s="74">
        <v>50302</v>
      </c>
      <c r="B25" s="65" t="s">
        <v>1789</v>
      </c>
      <c r="C25" s="67">
        <v>20688</v>
      </c>
      <c r="D25" s="67">
        <v>0</v>
      </c>
      <c r="E25" s="67">
        <v>22693</v>
      </c>
      <c r="F25" s="67">
        <v>0</v>
      </c>
    </row>
    <row r="26" ht="16.9" customHeight="1" spans="1:6">
      <c r="A26" s="74">
        <v>50303</v>
      </c>
      <c r="B26" s="65" t="s">
        <v>1790</v>
      </c>
      <c r="C26" s="67">
        <v>0</v>
      </c>
      <c r="D26" s="67">
        <v>0</v>
      </c>
      <c r="E26" s="67">
        <v>89</v>
      </c>
      <c r="F26" s="67">
        <v>0</v>
      </c>
    </row>
    <row r="27" ht="16.9" customHeight="1" spans="1:6">
      <c r="A27" s="74">
        <v>50305</v>
      </c>
      <c r="B27" s="65" t="s">
        <v>1791</v>
      </c>
      <c r="C27" s="67">
        <v>0</v>
      </c>
      <c r="D27" s="67">
        <v>0</v>
      </c>
      <c r="E27" s="67">
        <v>787</v>
      </c>
      <c r="F27" s="67">
        <v>0</v>
      </c>
    </row>
    <row r="28" ht="16.9" customHeight="1" spans="1:6">
      <c r="A28" s="74">
        <v>50306</v>
      </c>
      <c r="B28" s="65" t="s">
        <v>1792</v>
      </c>
      <c r="C28" s="67">
        <v>0</v>
      </c>
      <c r="D28" s="67">
        <v>0</v>
      </c>
      <c r="E28" s="67">
        <v>579</v>
      </c>
      <c r="F28" s="67">
        <v>0</v>
      </c>
    </row>
    <row r="29" ht="16.9" customHeight="1" spans="1:6">
      <c r="A29" s="74">
        <v>50307</v>
      </c>
      <c r="B29" s="65" t="s">
        <v>1793</v>
      </c>
      <c r="C29" s="67">
        <v>0</v>
      </c>
      <c r="D29" s="67">
        <v>0</v>
      </c>
      <c r="E29" s="67">
        <v>104</v>
      </c>
      <c r="F29" s="67">
        <v>0</v>
      </c>
    </row>
    <row r="30" ht="16.9" customHeight="1" spans="1:6">
      <c r="A30" s="74">
        <v>50399</v>
      </c>
      <c r="B30" s="65" t="s">
        <v>1794</v>
      </c>
      <c r="C30" s="67">
        <v>0</v>
      </c>
      <c r="D30" s="67">
        <v>0</v>
      </c>
      <c r="E30" s="67">
        <v>17248</v>
      </c>
      <c r="F30" s="67">
        <v>0</v>
      </c>
    </row>
    <row r="31" ht="16.9" customHeight="1" spans="1:6">
      <c r="A31" s="74">
        <v>504</v>
      </c>
      <c r="B31" s="75" t="s">
        <v>1795</v>
      </c>
      <c r="C31" s="67">
        <v>0</v>
      </c>
      <c r="D31" s="66">
        <f>SUM(D32:D37)</f>
        <v>0</v>
      </c>
      <c r="E31" s="67">
        <v>0</v>
      </c>
      <c r="F31" s="66">
        <f>SUM(F32:F37)</f>
        <v>0</v>
      </c>
    </row>
    <row r="32" ht="16.9" customHeight="1" spans="1:6">
      <c r="A32" s="74">
        <v>50401</v>
      </c>
      <c r="B32" s="65" t="s">
        <v>1788</v>
      </c>
      <c r="C32" s="67">
        <v>0</v>
      </c>
      <c r="D32" s="67">
        <v>0</v>
      </c>
      <c r="E32" s="67">
        <v>0</v>
      </c>
      <c r="F32" s="67">
        <v>0</v>
      </c>
    </row>
    <row r="33" ht="16.9" customHeight="1" spans="1:6">
      <c r="A33" s="74">
        <v>50402</v>
      </c>
      <c r="B33" s="65" t="s">
        <v>1789</v>
      </c>
      <c r="C33" s="67">
        <v>0</v>
      </c>
      <c r="D33" s="67">
        <v>0</v>
      </c>
      <c r="E33" s="67">
        <v>0</v>
      </c>
      <c r="F33" s="67">
        <v>0</v>
      </c>
    </row>
    <row r="34" ht="16.9" customHeight="1" spans="1:6">
      <c r="A34" s="74">
        <v>50403</v>
      </c>
      <c r="B34" s="65" t="s">
        <v>1790</v>
      </c>
      <c r="C34" s="67">
        <v>0</v>
      </c>
      <c r="D34" s="67">
        <v>0</v>
      </c>
      <c r="E34" s="67">
        <v>0</v>
      </c>
      <c r="F34" s="67">
        <v>0</v>
      </c>
    </row>
    <row r="35" ht="16.9" customHeight="1" spans="1:6">
      <c r="A35" s="74">
        <v>50404</v>
      </c>
      <c r="B35" s="65" t="s">
        <v>1792</v>
      </c>
      <c r="C35" s="67">
        <v>0</v>
      </c>
      <c r="D35" s="67">
        <v>0</v>
      </c>
      <c r="E35" s="67">
        <v>0</v>
      </c>
      <c r="F35" s="67">
        <v>0</v>
      </c>
    </row>
    <row r="36" ht="16.9" customHeight="1" spans="1:6">
      <c r="A36" s="74">
        <v>50405</v>
      </c>
      <c r="B36" s="65" t="s">
        <v>1793</v>
      </c>
      <c r="C36" s="67">
        <v>0</v>
      </c>
      <c r="D36" s="67">
        <v>0</v>
      </c>
      <c r="E36" s="67">
        <v>0</v>
      </c>
      <c r="F36" s="67">
        <v>0</v>
      </c>
    </row>
    <row r="37" ht="16.9" customHeight="1" spans="1:6">
      <c r="A37" s="74">
        <v>50499</v>
      </c>
      <c r="B37" s="65" t="s">
        <v>1794</v>
      </c>
      <c r="C37" s="67">
        <v>0</v>
      </c>
      <c r="D37" s="67">
        <v>0</v>
      </c>
      <c r="E37" s="67">
        <v>0</v>
      </c>
      <c r="F37" s="67">
        <v>0</v>
      </c>
    </row>
    <row r="38" ht="16.9" customHeight="1" spans="1:6">
      <c r="A38" s="74">
        <v>505</v>
      </c>
      <c r="B38" s="75" t="s">
        <v>1796</v>
      </c>
      <c r="C38" s="67">
        <v>169000</v>
      </c>
      <c r="D38" s="66">
        <f>SUM(D39:D41)</f>
        <v>169000</v>
      </c>
      <c r="E38" s="67">
        <v>66597</v>
      </c>
      <c r="F38" s="66">
        <f>SUM(F39:F41)</f>
        <v>66597</v>
      </c>
    </row>
    <row r="39" ht="16.9" customHeight="1" spans="1:6">
      <c r="A39" s="74">
        <v>50501</v>
      </c>
      <c r="B39" s="65" t="s">
        <v>1797</v>
      </c>
      <c r="C39" s="67">
        <v>140731</v>
      </c>
      <c r="D39" s="67">
        <v>140731</v>
      </c>
      <c r="E39" s="67">
        <v>49710</v>
      </c>
      <c r="F39" s="67">
        <v>49710</v>
      </c>
    </row>
    <row r="40" ht="16.9" customHeight="1" spans="1:6">
      <c r="A40" s="74">
        <v>50502</v>
      </c>
      <c r="B40" s="65" t="s">
        <v>1798</v>
      </c>
      <c r="C40" s="67">
        <v>22900</v>
      </c>
      <c r="D40" s="67">
        <v>22900</v>
      </c>
      <c r="E40" s="67">
        <v>6758</v>
      </c>
      <c r="F40" s="67">
        <v>6758</v>
      </c>
    </row>
    <row r="41" ht="16.9" customHeight="1" spans="1:6">
      <c r="A41" s="74">
        <v>50599</v>
      </c>
      <c r="B41" s="65" t="s">
        <v>1799</v>
      </c>
      <c r="C41" s="67">
        <v>5369</v>
      </c>
      <c r="D41" s="67">
        <v>5369</v>
      </c>
      <c r="E41" s="67">
        <v>10129</v>
      </c>
      <c r="F41" s="67">
        <v>10129</v>
      </c>
    </row>
    <row r="42" ht="16.9" customHeight="1" spans="1:6">
      <c r="A42" s="74">
        <v>506</v>
      </c>
      <c r="B42" s="75" t="s">
        <v>1800</v>
      </c>
      <c r="C42" s="67">
        <v>365</v>
      </c>
      <c r="D42" s="66">
        <f>SUM(D43:D44)</f>
        <v>0</v>
      </c>
      <c r="E42" s="67">
        <v>0</v>
      </c>
      <c r="F42" s="66">
        <f>SUM(F43:F44)</f>
        <v>0</v>
      </c>
    </row>
    <row r="43" ht="16.9" customHeight="1" spans="1:6">
      <c r="A43" s="74">
        <v>50601</v>
      </c>
      <c r="B43" s="65" t="s">
        <v>1801</v>
      </c>
      <c r="C43" s="67">
        <v>365</v>
      </c>
      <c r="D43" s="67">
        <v>0</v>
      </c>
      <c r="E43" s="67">
        <v>0</v>
      </c>
      <c r="F43" s="67">
        <v>0</v>
      </c>
    </row>
    <row r="44" ht="16.9" customHeight="1" spans="1:6">
      <c r="A44" s="74">
        <v>50602</v>
      </c>
      <c r="B44" s="65" t="s">
        <v>1802</v>
      </c>
      <c r="C44" s="67">
        <v>0</v>
      </c>
      <c r="D44" s="67">
        <v>0</v>
      </c>
      <c r="E44" s="67">
        <v>0</v>
      </c>
      <c r="F44" s="67">
        <v>0</v>
      </c>
    </row>
    <row r="45" ht="16.9" customHeight="1" spans="1:6">
      <c r="A45" s="74">
        <v>507</v>
      </c>
      <c r="B45" s="75" t="s">
        <v>1803</v>
      </c>
      <c r="C45" s="67">
        <v>3172</v>
      </c>
      <c r="D45" s="66">
        <f>SUM(D46:D48)</f>
        <v>0</v>
      </c>
      <c r="E45" s="67">
        <v>9686</v>
      </c>
      <c r="F45" s="66">
        <f>SUM(F46:F48)</f>
        <v>0</v>
      </c>
    </row>
    <row r="46" ht="16.9" customHeight="1" spans="1:6">
      <c r="A46" s="74">
        <v>50701</v>
      </c>
      <c r="B46" s="65" t="s">
        <v>1804</v>
      </c>
      <c r="C46" s="67">
        <v>0</v>
      </c>
      <c r="D46" s="67">
        <v>0</v>
      </c>
      <c r="E46" s="67">
        <v>710</v>
      </c>
      <c r="F46" s="67">
        <v>0</v>
      </c>
    </row>
    <row r="47" ht="16.9" customHeight="1" spans="1:6">
      <c r="A47" s="74">
        <v>50702</v>
      </c>
      <c r="B47" s="65" t="s">
        <v>1805</v>
      </c>
      <c r="C47" s="67">
        <v>0</v>
      </c>
      <c r="D47" s="67">
        <v>0</v>
      </c>
      <c r="E47" s="67">
        <v>47</v>
      </c>
      <c r="F47" s="67">
        <v>0</v>
      </c>
    </row>
    <row r="48" ht="16.9" customHeight="1" spans="1:6">
      <c r="A48" s="74">
        <v>50799</v>
      </c>
      <c r="B48" s="65" t="s">
        <v>1806</v>
      </c>
      <c r="C48" s="67">
        <v>3172</v>
      </c>
      <c r="D48" s="67">
        <v>0</v>
      </c>
      <c r="E48" s="67">
        <v>8929</v>
      </c>
      <c r="F48" s="67">
        <v>0</v>
      </c>
    </row>
    <row r="49" ht="16.9" customHeight="1" spans="1:6">
      <c r="A49" s="74">
        <v>508</v>
      </c>
      <c r="B49" s="75" t="s">
        <v>1807</v>
      </c>
      <c r="C49" s="67">
        <v>0</v>
      </c>
      <c r="D49" s="66">
        <f>SUM(D50:D51)</f>
        <v>0</v>
      </c>
      <c r="E49" s="67">
        <v>3849</v>
      </c>
      <c r="F49" s="66">
        <f>SUM(F50:F51)</f>
        <v>0</v>
      </c>
    </row>
    <row r="50" ht="16.9" customHeight="1" spans="1:6">
      <c r="A50" s="74">
        <v>50801</v>
      </c>
      <c r="B50" s="65" t="s">
        <v>1808</v>
      </c>
      <c r="C50" s="67">
        <v>0</v>
      </c>
      <c r="D50" s="67">
        <v>0</v>
      </c>
      <c r="E50" s="67">
        <v>3849</v>
      </c>
      <c r="F50" s="67">
        <v>0</v>
      </c>
    </row>
    <row r="51" ht="16.9" customHeight="1" spans="1:6">
      <c r="A51" s="74">
        <v>50802</v>
      </c>
      <c r="B51" s="65" t="s">
        <v>1809</v>
      </c>
      <c r="C51" s="67">
        <v>0</v>
      </c>
      <c r="D51" s="67">
        <v>0</v>
      </c>
      <c r="E51" s="67">
        <v>0</v>
      </c>
      <c r="F51" s="67">
        <v>0</v>
      </c>
    </row>
    <row r="52" ht="16.9" customHeight="1" spans="1:6">
      <c r="A52" s="74">
        <v>509</v>
      </c>
      <c r="B52" s="75" t="s">
        <v>1810</v>
      </c>
      <c r="C52" s="67">
        <v>8009</v>
      </c>
      <c r="D52" s="66">
        <f>SUM(D53:D57)</f>
        <v>8009</v>
      </c>
      <c r="E52" s="67">
        <v>28157</v>
      </c>
      <c r="F52" s="66">
        <f>SUM(F53:F57)</f>
        <v>28157</v>
      </c>
    </row>
    <row r="53" ht="16.9" customHeight="1" spans="1:6">
      <c r="A53" s="74">
        <v>50901</v>
      </c>
      <c r="B53" s="65" t="s">
        <v>1811</v>
      </c>
      <c r="C53" s="67">
        <v>6059</v>
      </c>
      <c r="D53" s="67">
        <v>6059</v>
      </c>
      <c r="E53" s="67">
        <v>14883</v>
      </c>
      <c r="F53" s="67">
        <v>14883</v>
      </c>
    </row>
    <row r="54" ht="16.9" customHeight="1" spans="1:6">
      <c r="A54" s="74">
        <v>50902</v>
      </c>
      <c r="B54" s="65" t="s">
        <v>1812</v>
      </c>
      <c r="C54" s="67">
        <v>0</v>
      </c>
      <c r="D54" s="67">
        <v>0</v>
      </c>
      <c r="E54" s="67">
        <v>281</v>
      </c>
      <c r="F54" s="67">
        <v>281</v>
      </c>
    </row>
    <row r="55" ht="16.9" customHeight="1" spans="1:6">
      <c r="A55" s="74">
        <v>50903</v>
      </c>
      <c r="B55" s="65" t="s">
        <v>1813</v>
      </c>
      <c r="C55" s="67">
        <v>0</v>
      </c>
      <c r="D55" s="67">
        <v>0</v>
      </c>
      <c r="E55" s="67">
        <v>11749</v>
      </c>
      <c r="F55" s="67">
        <v>11749</v>
      </c>
    </row>
    <row r="56" ht="16.9" customHeight="1" spans="1:6">
      <c r="A56" s="74">
        <v>50905</v>
      </c>
      <c r="B56" s="65" t="s">
        <v>1814</v>
      </c>
      <c r="C56" s="67">
        <v>0</v>
      </c>
      <c r="D56" s="67">
        <v>0</v>
      </c>
      <c r="E56" s="67">
        <v>53</v>
      </c>
      <c r="F56" s="67">
        <v>53</v>
      </c>
    </row>
    <row r="57" ht="16.9" customHeight="1" spans="1:6">
      <c r="A57" s="74">
        <v>50999</v>
      </c>
      <c r="B57" s="65" t="s">
        <v>1815</v>
      </c>
      <c r="C57" s="67">
        <v>1950</v>
      </c>
      <c r="D57" s="67">
        <v>1950</v>
      </c>
      <c r="E57" s="67">
        <v>1191</v>
      </c>
      <c r="F57" s="67">
        <v>1191</v>
      </c>
    </row>
    <row r="58" ht="16.9" customHeight="1" spans="1:6">
      <c r="A58" s="74">
        <v>510</v>
      </c>
      <c r="B58" s="75" t="s">
        <v>1816</v>
      </c>
      <c r="C58" s="67">
        <v>771</v>
      </c>
      <c r="D58" s="66">
        <f>SUM(D59:D60)</f>
        <v>0</v>
      </c>
      <c r="E58" s="67">
        <v>58812</v>
      </c>
      <c r="F58" s="66">
        <f>SUM(F59:F60)</f>
        <v>0</v>
      </c>
    </row>
    <row r="59" ht="16.9" customHeight="1" spans="1:6">
      <c r="A59" s="74">
        <v>51002</v>
      </c>
      <c r="B59" s="65" t="s">
        <v>1817</v>
      </c>
      <c r="C59" s="67">
        <v>771</v>
      </c>
      <c r="D59" s="67">
        <v>0</v>
      </c>
      <c r="E59" s="67">
        <v>58812</v>
      </c>
      <c r="F59" s="67">
        <v>0</v>
      </c>
    </row>
    <row r="60" ht="16.9" customHeight="1" spans="1:6">
      <c r="A60" s="74">
        <v>51003</v>
      </c>
      <c r="B60" s="65" t="s">
        <v>1818</v>
      </c>
      <c r="C60" s="67">
        <v>0</v>
      </c>
      <c r="D60" s="67">
        <v>0</v>
      </c>
      <c r="E60" s="67">
        <v>0</v>
      </c>
      <c r="F60" s="67">
        <v>0</v>
      </c>
    </row>
    <row r="61" ht="16.9" customHeight="1" spans="1:6">
      <c r="A61" s="74">
        <v>511</v>
      </c>
      <c r="B61" s="75" t="s">
        <v>1819</v>
      </c>
      <c r="C61" s="67">
        <v>8116</v>
      </c>
      <c r="D61" s="66">
        <f>SUM(D62:D65)</f>
        <v>0</v>
      </c>
      <c r="E61" s="67">
        <v>6260</v>
      </c>
      <c r="F61" s="66">
        <f>SUM(F62:F65)</f>
        <v>0</v>
      </c>
    </row>
    <row r="62" ht="16.9" customHeight="1" spans="1:6">
      <c r="A62" s="74">
        <v>51101</v>
      </c>
      <c r="B62" s="65" t="s">
        <v>1820</v>
      </c>
      <c r="C62" s="67">
        <v>8116</v>
      </c>
      <c r="D62" s="67">
        <v>0</v>
      </c>
      <c r="E62" s="67">
        <v>6260</v>
      </c>
      <c r="F62" s="67">
        <v>0</v>
      </c>
    </row>
    <row r="63" ht="16.9" customHeight="1" spans="1:6">
      <c r="A63" s="74">
        <v>51102</v>
      </c>
      <c r="B63" s="65" t="s">
        <v>1821</v>
      </c>
      <c r="C63" s="67">
        <v>0</v>
      </c>
      <c r="D63" s="67">
        <v>0</v>
      </c>
      <c r="E63" s="67">
        <v>0</v>
      </c>
      <c r="F63" s="67">
        <v>0</v>
      </c>
    </row>
    <row r="64" ht="16.9" customHeight="1" spans="1:6">
      <c r="A64" s="74">
        <v>51103</v>
      </c>
      <c r="B64" s="65" t="s">
        <v>1822</v>
      </c>
      <c r="C64" s="67">
        <v>0</v>
      </c>
      <c r="D64" s="67">
        <v>0</v>
      </c>
      <c r="E64" s="67">
        <v>0</v>
      </c>
      <c r="F64" s="67">
        <v>0</v>
      </c>
    </row>
    <row r="65" ht="16.9" customHeight="1" spans="1:6">
      <c r="A65" s="74">
        <v>51104</v>
      </c>
      <c r="B65" s="65" t="s">
        <v>1823</v>
      </c>
      <c r="C65" s="67">
        <v>0</v>
      </c>
      <c r="D65" s="67">
        <v>0</v>
      </c>
      <c r="E65" s="67">
        <v>0</v>
      </c>
      <c r="F65" s="67">
        <v>0</v>
      </c>
    </row>
    <row r="66" ht="16.9" customHeight="1" spans="1:6">
      <c r="A66" s="74">
        <v>599</v>
      </c>
      <c r="B66" s="75" t="s">
        <v>1824</v>
      </c>
      <c r="C66" s="67">
        <v>15300</v>
      </c>
      <c r="D66" s="66">
        <f>SUM(D67:D70)</f>
        <v>0</v>
      </c>
      <c r="E66" s="67">
        <v>19419</v>
      </c>
      <c r="F66" s="66">
        <f>SUM(F67:F70)</f>
        <v>0</v>
      </c>
    </row>
    <row r="67" ht="16.9" customHeight="1" spans="1:6">
      <c r="A67" s="74">
        <v>59906</v>
      </c>
      <c r="B67" s="65" t="s">
        <v>1825</v>
      </c>
      <c r="C67" s="67">
        <v>0</v>
      </c>
      <c r="D67" s="67">
        <v>0</v>
      </c>
      <c r="E67" s="67">
        <v>109</v>
      </c>
      <c r="F67" s="67">
        <v>0</v>
      </c>
    </row>
    <row r="68" ht="16.9" customHeight="1" spans="1:6">
      <c r="A68" s="74">
        <v>59907</v>
      </c>
      <c r="B68" s="65" t="s">
        <v>1826</v>
      </c>
      <c r="C68" s="67">
        <v>0</v>
      </c>
      <c r="D68" s="67">
        <v>0</v>
      </c>
      <c r="E68" s="67">
        <v>0</v>
      </c>
      <c r="F68" s="67">
        <v>0</v>
      </c>
    </row>
    <row r="69" ht="16.9" customHeight="1" spans="1:6">
      <c r="A69" s="74">
        <v>59908</v>
      </c>
      <c r="B69" s="65" t="s">
        <v>1827</v>
      </c>
      <c r="C69" s="67">
        <v>0</v>
      </c>
      <c r="D69" s="67">
        <v>0</v>
      </c>
      <c r="E69" s="67">
        <v>0</v>
      </c>
      <c r="F69" s="67">
        <v>0</v>
      </c>
    </row>
    <row r="70" ht="16.9" customHeight="1" spans="1:6">
      <c r="A70" s="74">
        <v>59999</v>
      </c>
      <c r="B70" s="65" t="s">
        <v>1469</v>
      </c>
      <c r="C70" s="67">
        <v>15300</v>
      </c>
      <c r="D70" s="67">
        <v>0</v>
      </c>
      <c r="E70" s="67">
        <v>19310</v>
      </c>
      <c r="F70" s="67">
        <v>0</v>
      </c>
    </row>
  </sheetData>
  <mergeCells count="5">
    <mergeCell ref="A1:F1"/>
    <mergeCell ref="C4:D4"/>
    <mergeCell ref="E4:F4"/>
    <mergeCell ref="A4:A5"/>
    <mergeCell ref="B4:B5"/>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2"/>
  <sheetViews>
    <sheetView showZeros="0" workbookViewId="0">
      <pane xSplit="1" ySplit="3" topLeftCell="B4" activePane="bottomRight" state="frozen"/>
      <selection/>
      <selection pane="topRight"/>
      <selection pane="bottomLeft"/>
      <selection pane="bottomRight" activeCell="G9" sqref="G9"/>
    </sheetView>
  </sheetViews>
  <sheetFormatPr defaultColWidth="12.1833333333333" defaultRowHeight="16.95" customHeight="1" outlineLevelCol="3"/>
  <cols>
    <col min="1" max="1" width="30.3" customWidth="1"/>
    <col min="2" max="2" width="11.6" customWidth="1"/>
    <col min="3" max="3" width="30" customWidth="1"/>
    <col min="4" max="4" width="11.2" customWidth="1"/>
    <col min="5" max="252" width="12.1833333333333" customWidth="1"/>
  </cols>
  <sheetData>
    <row r="1" ht="34" customHeight="1" spans="1:4">
      <c r="A1" s="81" t="s">
        <v>1828</v>
      </c>
      <c r="B1" s="81"/>
      <c r="C1" s="81"/>
      <c r="D1" s="81"/>
    </row>
    <row r="2" ht="17" customHeight="1" spans="1:4">
      <c r="A2" s="28" t="s">
        <v>1829</v>
      </c>
      <c r="B2" s="28"/>
      <c r="C2" s="28"/>
      <c r="D2" s="28"/>
    </row>
    <row r="3" ht="17" customHeight="1" spans="1:4">
      <c r="A3" s="28" t="s">
        <v>424</v>
      </c>
      <c r="B3" s="28"/>
      <c r="C3" s="28"/>
      <c r="D3" s="28"/>
    </row>
    <row r="4" ht="17" customHeight="1" spans="1:4">
      <c r="A4" s="64" t="s">
        <v>1830</v>
      </c>
      <c r="B4" s="64" t="s">
        <v>1831</v>
      </c>
      <c r="C4" s="64" t="s">
        <v>1830</v>
      </c>
      <c r="D4" s="64" t="s">
        <v>1831</v>
      </c>
    </row>
    <row r="5" ht="17" customHeight="1" spans="1:4">
      <c r="A5" s="75" t="s">
        <v>1832</v>
      </c>
      <c r="B5" s="66">
        <v>82674</v>
      </c>
      <c r="C5" s="75" t="s">
        <v>1769</v>
      </c>
      <c r="D5" s="66">
        <v>427808</v>
      </c>
    </row>
    <row r="6" ht="17" customHeight="1" spans="1:4">
      <c r="A6" s="75" t="s">
        <v>1833</v>
      </c>
      <c r="B6" s="66">
        <v>289452</v>
      </c>
      <c r="C6" s="75" t="s">
        <v>1834</v>
      </c>
      <c r="D6" s="66">
        <v>0</v>
      </c>
    </row>
    <row r="7" ht="17" customHeight="1" spans="1:4">
      <c r="A7" s="75" t="s">
        <v>1835</v>
      </c>
      <c r="B7" s="66">
        <v>8125</v>
      </c>
      <c r="C7" s="75" t="s">
        <v>1836</v>
      </c>
      <c r="D7" s="66">
        <v>0</v>
      </c>
    </row>
    <row r="8" customHeight="1" spans="1:4">
      <c r="A8" s="65" t="s">
        <v>1837</v>
      </c>
      <c r="B8" s="67">
        <v>755</v>
      </c>
      <c r="C8" s="65" t="s">
        <v>1838</v>
      </c>
      <c r="D8" s="67">
        <v>0</v>
      </c>
    </row>
    <row r="9" customHeight="1" spans="1:4">
      <c r="A9" s="65" t="s">
        <v>1839</v>
      </c>
      <c r="B9" s="67">
        <v>1229</v>
      </c>
      <c r="C9" s="65" t="s">
        <v>1840</v>
      </c>
      <c r="D9" s="67">
        <v>0</v>
      </c>
    </row>
    <row r="10" customHeight="1" spans="1:4">
      <c r="A10" s="65" t="s">
        <v>1841</v>
      </c>
      <c r="B10" s="67">
        <v>1835</v>
      </c>
      <c r="C10" s="65" t="s">
        <v>1842</v>
      </c>
      <c r="D10" s="67">
        <v>0</v>
      </c>
    </row>
    <row r="11" customHeight="1" spans="1:4">
      <c r="A11" s="65" t="s">
        <v>1843</v>
      </c>
      <c r="B11" s="67">
        <v>5</v>
      </c>
      <c r="C11" s="65" t="s">
        <v>1844</v>
      </c>
      <c r="D11" s="67">
        <v>0</v>
      </c>
    </row>
    <row r="12" customHeight="1" spans="1:4">
      <c r="A12" s="65" t="s">
        <v>1845</v>
      </c>
      <c r="B12" s="67">
        <v>4301</v>
      </c>
      <c r="C12" s="65" t="s">
        <v>1846</v>
      </c>
      <c r="D12" s="67">
        <v>0</v>
      </c>
    </row>
    <row r="13" customHeight="1" spans="1:4">
      <c r="A13" s="65" t="s">
        <v>1847</v>
      </c>
      <c r="B13" s="67">
        <v>0</v>
      </c>
      <c r="C13" s="65" t="s">
        <v>1848</v>
      </c>
      <c r="D13" s="67">
        <v>0</v>
      </c>
    </row>
    <row r="14" customHeight="1" spans="1:4">
      <c r="A14" s="75" t="s">
        <v>1849</v>
      </c>
      <c r="B14" s="66">
        <v>257994</v>
      </c>
      <c r="C14" s="75" t="s">
        <v>1850</v>
      </c>
      <c r="D14" s="66">
        <v>0</v>
      </c>
    </row>
    <row r="15" customHeight="1" spans="1:4">
      <c r="A15" s="65" t="s">
        <v>1851</v>
      </c>
      <c r="B15" s="67">
        <v>0</v>
      </c>
      <c r="C15" s="65" t="s">
        <v>1852</v>
      </c>
      <c r="D15" s="67">
        <v>0</v>
      </c>
    </row>
    <row r="16" customHeight="1" spans="1:4">
      <c r="A16" s="65" t="s">
        <v>1853</v>
      </c>
      <c r="B16" s="67">
        <v>90519</v>
      </c>
      <c r="C16" s="65" t="s">
        <v>1854</v>
      </c>
      <c r="D16" s="67">
        <v>0</v>
      </c>
    </row>
    <row r="17" customHeight="1" spans="1:4">
      <c r="A17" s="65" t="s">
        <v>1855</v>
      </c>
      <c r="B17" s="67">
        <v>0</v>
      </c>
      <c r="C17" s="65" t="s">
        <v>1856</v>
      </c>
      <c r="D17" s="67">
        <v>0</v>
      </c>
    </row>
    <row r="18" customHeight="1" spans="1:4">
      <c r="A18" s="65" t="s">
        <v>1857</v>
      </c>
      <c r="B18" s="67">
        <v>2451</v>
      </c>
      <c r="C18" s="65" t="s">
        <v>1858</v>
      </c>
      <c r="D18" s="67">
        <v>0</v>
      </c>
    </row>
    <row r="19" customHeight="1" spans="1:4">
      <c r="A19" s="65" t="s">
        <v>1859</v>
      </c>
      <c r="B19" s="67">
        <v>0</v>
      </c>
      <c r="C19" s="65" t="s">
        <v>1860</v>
      </c>
      <c r="D19" s="67">
        <v>0</v>
      </c>
    </row>
    <row r="20" customHeight="1" spans="1:4">
      <c r="A20" s="65" t="s">
        <v>1861</v>
      </c>
      <c r="B20" s="67">
        <v>0</v>
      </c>
      <c r="C20" s="65" t="s">
        <v>1862</v>
      </c>
      <c r="D20" s="67">
        <v>0</v>
      </c>
    </row>
    <row r="21" customHeight="1" spans="1:4">
      <c r="A21" s="65" t="s">
        <v>1863</v>
      </c>
      <c r="B21" s="67">
        <v>0</v>
      </c>
      <c r="C21" s="65" t="s">
        <v>1864</v>
      </c>
      <c r="D21" s="67">
        <v>0</v>
      </c>
    </row>
    <row r="22" customHeight="1" spans="1:4">
      <c r="A22" s="65" t="s">
        <v>1865</v>
      </c>
      <c r="B22" s="67">
        <v>0</v>
      </c>
      <c r="C22" s="65" t="s">
        <v>1866</v>
      </c>
      <c r="D22" s="67">
        <v>0</v>
      </c>
    </row>
    <row r="23" customHeight="1" spans="1:4">
      <c r="A23" s="65" t="s">
        <v>1867</v>
      </c>
      <c r="B23" s="67">
        <v>0</v>
      </c>
      <c r="C23" s="65" t="s">
        <v>1868</v>
      </c>
      <c r="D23" s="67">
        <v>0</v>
      </c>
    </row>
    <row r="24" customHeight="1" spans="1:4">
      <c r="A24" s="65" t="s">
        <v>1869</v>
      </c>
      <c r="B24" s="67">
        <v>1272</v>
      </c>
      <c r="C24" s="65" t="s">
        <v>1870</v>
      </c>
      <c r="D24" s="67">
        <v>0</v>
      </c>
    </row>
    <row r="25" customHeight="1" spans="1:4">
      <c r="A25" s="65" t="s">
        <v>1871</v>
      </c>
      <c r="B25" s="67">
        <v>4067</v>
      </c>
      <c r="C25" s="65" t="s">
        <v>1872</v>
      </c>
      <c r="D25" s="67">
        <v>0</v>
      </c>
    </row>
    <row r="26" customHeight="1" spans="1:4">
      <c r="A26" s="65" t="s">
        <v>1873</v>
      </c>
      <c r="B26" s="67">
        <v>994</v>
      </c>
      <c r="C26" s="65" t="s">
        <v>1874</v>
      </c>
      <c r="D26" s="67">
        <v>0</v>
      </c>
    </row>
    <row r="27" customHeight="1" spans="1:4">
      <c r="A27" s="65" t="s">
        <v>1875</v>
      </c>
      <c r="B27" s="67">
        <v>4278</v>
      </c>
      <c r="C27" s="65" t="s">
        <v>1876</v>
      </c>
      <c r="D27" s="67">
        <v>0</v>
      </c>
    </row>
    <row r="28" customHeight="1" spans="1:4">
      <c r="A28" s="65" t="s">
        <v>1877</v>
      </c>
      <c r="B28" s="67">
        <v>0</v>
      </c>
      <c r="C28" s="65" t="s">
        <v>1878</v>
      </c>
      <c r="D28" s="67">
        <v>0</v>
      </c>
    </row>
    <row r="29" customHeight="1" spans="1:4">
      <c r="A29" s="65" t="s">
        <v>1879</v>
      </c>
      <c r="B29" s="67">
        <v>22665</v>
      </c>
      <c r="C29" s="65" t="s">
        <v>1880</v>
      </c>
      <c r="D29" s="67">
        <v>0</v>
      </c>
    </row>
    <row r="30" customHeight="1" spans="1:4">
      <c r="A30" s="65" t="s">
        <v>1881</v>
      </c>
      <c r="B30" s="67">
        <v>1400</v>
      </c>
      <c r="C30" s="65" t="s">
        <v>1882</v>
      </c>
      <c r="D30" s="67">
        <v>0</v>
      </c>
    </row>
    <row r="31" customHeight="1" spans="1:4">
      <c r="A31" s="65" t="s">
        <v>1883</v>
      </c>
      <c r="B31" s="67">
        <v>0</v>
      </c>
      <c r="C31" s="65" t="s">
        <v>1884</v>
      </c>
      <c r="D31" s="67">
        <v>0</v>
      </c>
    </row>
    <row r="32" customHeight="1" spans="1:4">
      <c r="A32" s="65" t="s">
        <v>1885</v>
      </c>
      <c r="B32" s="67">
        <v>0</v>
      </c>
      <c r="C32" s="65" t="s">
        <v>1886</v>
      </c>
      <c r="D32" s="67">
        <v>0</v>
      </c>
    </row>
    <row r="33" customHeight="1" spans="1:4">
      <c r="A33" s="65" t="s">
        <v>1887</v>
      </c>
      <c r="B33" s="67">
        <v>5936</v>
      </c>
      <c r="C33" s="65" t="s">
        <v>1888</v>
      </c>
      <c r="D33" s="67">
        <v>0</v>
      </c>
    </row>
    <row r="34" customHeight="1" spans="1:4">
      <c r="A34" s="65" t="s">
        <v>1889</v>
      </c>
      <c r="B34" s="67">
        <v>0</v>
      </c>
      <c r="C34" s="65" t="s">
        <v>1890</v>
      </c>
      <c r="D34" s="67">
        <v>0</v>
      </c>
    </row>
    <row r="35" customHeight="1" spans="1:4">
      <c r="A35" s="65" t="s">
        <v>1891</v>
      </c>
      <c r="B35" s="67">
        <v>0</v>
      </c>
      <c r="C35" s="65" t="s">
        <v>1892</v>
      </c>
      <c r="D35" s="67">
        <v>0</v>
      </c>
    </row>
    <row r="36" customHeight="1" spans="1:4">
      <c r="A36" s="65" t="s">
        <v>1893</v>
      </c>
      <c r="B36" s="67">
        <v>0</v>
      </c>
      <c r="C36" s="65" t="s">
        <v>1894</v>
      </c>
      <c r="D36" s="67">
        <v>0</v>
      </c>
    </row>
    <row r="37" customHeight="1" spans="1:4">
      <c r="A37" s="65" t="s">
        <v>1895</v>
      </c>
      <c r="B37" s="67">
        <v>2353</v>
      </c>
      <c r="C37" s="65" t="s">
        <v>1896</v>
      </c>
      <c r="D37" s="67">
        <v>0</v>
      </c>
    </row>
    <row r="38" customHeight="1" spans="1:4">
      <c r="A38" s="65" t="s">
        <v>1897</v>
      </c>
      <c r="B38" s="67">
        <v>17285</v>
      </c>
      <c r="C38" s="65" t="s">
        <v>1898</v>
      </c>
      <c r="D38" s="67">
        <v>0</v>
      </c>
    </row>
    <row r="39" customHeight="1" spans="1:4">
      <c r="A39" s="65" t="s">
        <v>1899</v>
      </c>
      <c r="B39" s="67">
        <v>0</v>
      </c>
      <c r="C39" s="65" t="s">
        <v>1900</v>
      </c>
      <c r="D39" s="67">
        <v>0</v>
      </c>
    </row>
    <row r="40" customHeight="1" spans="1:4">
      <c r="A40" s="65" t="s">
        <v>1901</v>
      </c>
      <c r="B40" s="67">
        <v>264</v>
      </c>
      <c r="C40" s="65" t="s">
        <v>1902</v>
      </c>
      <c r="D40" s="67">
        <v>0</v>
      </c>
    </row>
    <row r="41" customHeight="1" spans="1:4">
      <c r="A41" s="65" t="s">
        <v>1903</v>
      </c>
      <c r="B41" s="67">
        <v>30831</v>
      </c>
      <c r="C41" s="65" t="s">
        <v>1904</v>
      </c>
      <c r="D41" s="67">
        <v>0</v>
      </c>
    </row>
    <row r="42" customHeight="1" spans="1:4">
      <c r="A42" s="65" t="s">
        <v>1905</v>
      </c>
      <c r="B42" s="67">
        <v>36189</v>
      </c>
      <c r="C42" s="65" t="s">
        <v>1906</v>
      </c>
      <c r="D42" s="67">
        <v>0</v>
      </c>
    </row>
    <row r="43" customHeight="1" spans="1:4">
      <c r="A43" s="65" t="s">
        <v>1907</v>
      </c>
      <c r="B43" s="67">
        <v>96</v>
      </c>
      <c r="C43" s="65" t="s">
        <v>1908</v>
      </c>
      <c r="D43" s="67">
        <v>0</v>
      </c>
    </row>
    <row r="44" customHeight="1" spans="1:4">
      <c r="A44" s="65" t="s">
        <v>1909</v>
      </c>
      <c r="B44" s="67">
        <v>0</v>
      </c>
      <c r="C44" s="65" t="s">
        <v>1910</v>
      </c>
      <c r="D44" s="67">
        <v>0</v>
      </c>
    </row>
    <row r="45" customHeight="1" spans="1:4">
      <c r="A45" s="65" t="s">
        <v>1911</v>
      </c>
      <c r="B45" s="67">
        <v>23902</v>
      </c>
      <c r="C45" s="65" t="s">
        <v>1912</v>
      </c>
      <c r="D45" s="67">
        <v>0</v>
      </c>
    </row>
    <row r="46" customHeight="1" spans="1:4">
      <c r="A46" s="65" t="s">
        <v>1913</v>
      </c>
      <c r="B46" s="67">
        <v>1040</v>
      </c>
      <c r="C46" s="65" t="s">
        <v>1914</v>
      </c>
      <c r="D46" s="67">
        <v>0</v>
      </c>
    </row>
    <row r="47" customHeight="1" spans="1:4">
      <c r="A47" s="65" t="s">
        <v>1915</v>
      </c>
      <c r="B47" s="67">
        <v>0</v>
      </c>
      <c r="C47" s="65" t="s">
        <v>1916</v>
      </c>
      <c r="D47" s="67">
        <v>0</v>
      </c>
    </row>
    <row r="48" customHeight="1" spans="1:4">
      <c r="A48" s="65" t="s">
        <v>1917</v>
      </c>
      <c r="B48" s="67">
        <v>0</v>
      </c>
      <c r="C48" s="65" t="s">
        <v>1918</v>
      </c>
      <c r="D48" s="67">
        <v>0</v>
      </c>
    </row>
    <row r="49" customHeight="1" spans="1:4">
      <c r="A49" s="65" t="s">
        <v>1919</v>
      </c>
      <c r="B49" s="67">
        <v>0</v>
      </c>
      <c r="C49" s="65" t="s">
        <v>1920</v>
      </c>
      <c r="D49" s="67">
        <v>0</v>
      </c>
    </row>
    <row r="50" customHeight="1" spans="1:4">
      <c r="A50" s="65" t="s">
        <v>1921</v>
      </c>
      <c r="B50" s="67">
        <v>0</v>
      </c>
      <c r="C50" s="65" t="s">
        <v>1922</v>
      </c>
      <c r="D50" s="67">
        <v>0</v>
      </c>
    </row>
    <row r="51" customHeight="1" spans="1:4">
      <c r="A51" s="65" t="s">
        <v>1923</v>
      </c>
      <c r="B51" s="67">
        <v>11852</v>
      </c>
      <c r="C51" s="65" t="s">
        <v>1924</v>
      </c>
      <c r="D51" s="67">
        <v>0</v>
      </c>
    </row>
    <row r="52" customHeight="1" spans="1:4">
      <c r="A52" s="65" t="s">
        <v>1925</v>
      </c>
      <c r="B52" s="67">
        <v>0</v>
      </c>
      <c r="C52" s="65" t="s">
        <v>1926</v>
      </c>
      <c r="D52" s="67">
        <v>0</v>
      </c>
    </row>
    <row r="53" customHeight="1" spans="1:4">
      <c r="A53" s="65" t="s">
        <v>1927</v>
      </c>
      <c r="B53" s="67">
        <v>193</v>
      </c>
      <c r="C53" s="65" t="s">
        <v>1928</v>
      </c>
      <c r="D53" s="67">
        <v>0</v>
      </c>
    </row>
    <row r="54" customHeight="1" spans="1:4">
      <c r="A54" s="65" t="s">
        <v>1929</v>
      </c>
      <c r="B54" s="67">
        <v>407</v>
      </c>
      <c r="C54" s="65" t="s">
        <v>1930</v>
      </c>
      <c r="D54" s="67">
        <v>0</v>
      </c>
    </row>
    <row r="55" customHeight="1" spans="1:4">
      <c r="A55" s="75" t="s">
        <v>1931</v>
      </c>
      <c r="B55" s="66">
        <v>23333</v>
      </c>
      <c r="C55" s="75" t="s">
        <v>1932</v>
      </c>
      <c r="D55" s="66">
        <v>0</v>
      </c>
    </row>
    <row r="56" customHeight="1" spans="1:4">
      <c r="A56" s="65" t="s">
        <v>1308</v>
      </c>
      <c r="B56" s="67">
        <v>233</v>
      </c>
      <c r="C56" s="65" t="s">
        <v>1308</v>
      </c>
      <c r="D56" s="67">
        <v>0</v>
      </c>
    </row>
    <row r="57" customHeight="1" spans="1:4">
      <c r="A57" s="65" t="s">
        <v>1933</v>
      </c>
      <c r="B57" s="67">
        <v>0</v>
      </c>
      <c r="C57" s="65" t="s">
        <v>1933</v>
      </c>
      <c r="D57" s="67">
        <v>0</v>
      </c>
    </row>
    <row r="58" ht="17" customHeight="1" spans="1:4">
      <c r="A58" s="65" t="s">
        <v>1934</v>
      </c>
      <c r="B58" s="67">
        <v>7</v>
      </c>
      <c r="C58" s="65" t="s">
        <v>1934</v>
      </c>
      <c r="D58" s="67">
        <v>0</v>
      </c>
    </row>
    <row r="59" ht="17" customHeight="1" spans="1:4">
      <c r="A59" s="65" t="s">
        <v>1935</v>
      </c>
      <c r="B59" s="67">
        <v>42</v>
      </c>
      <c r="C59" s="65" t="s">
        <v>1935</v>
      </c>
      <c r="D59" s="67">
        <v>0</v>
      </c>
    </row>
    <row r="60" ht="17" customHeight="1" spans="1:4">
      <c r="A60" s="65" t="s">
        <v>1309</v>
      </c>
      <c r="B60" s="67">
        <v>3525</v>
      </c>
      <c r="C60" s="65" t="s">
        <v>1309</v>
      </c>
      <c r="D60" s="67">
        <v>0</v>
      </c>
    </row>
    <row r="61" ht="17" customHeight="1" spans="1:4">
      <c r="A61" s="65" t="s">
        <v>1936</v>
      </c>
      <c r="B61" s="67">
        <v>778</v>
      </c>
      <c r="C61" s="65" t="s">
        <v>1936</v>
      </c>
      <c r="D61" s="67">
        <v>0</v>
      </c>
    </row>
    <row r="62" ht="17" customHeight="1" spans="1:4">
      <c r="A62" s="65" t="s">
        <v>1937</v>
      </c>
      <c r="B62" s="67">
        <v>504</v>
      </c>
      <c r="C62" s="65" t="s">
        <v>1937</v>
      </c>
      <c r="D62" s="67">
        <v>0</v>
      </c>
    </row>
    <row r="63" ht="17" customHeight="1" spans="1:4">
      <c r="A63" s="65" t="s">
        <v>1938</v>
      </c>
      <c r="B63" s="67">
        <v>1101</v>
      </c>
      <c r="C63" s="65" t="s">
        <v>1938</v>
      </c>
      <c r="D63" s="67">
        <v>0</v>
      </c>
    </row>
    <row r="64" ht="17" customHeight="1" spans="1:4">
      <c r="A64" s="65" t="s">
        <v>1939</v>
      </c>
      <c r="B64" s="67">
        <v>2049</v>
      </c>
      <c r="C64" s="65" t="s">
        <v>1939</v>
      </c>
      <c r="D64" s="67">
        <v>0</v>
      </c>
    </row>
    <row r="65" ht="17" customHeight="1" spans="1:4">
      <c r="A65" s="65" t="s">
        <v>1312</v>
      </c>
      <c r="B65" s="67">
        <v>1918</v>
      </c>
      <c r="C65" s="65" t="s">
        <v>1312</v>
      </c>
      <c r="D65" s="67">
        <v>0</v>
      </c>
    </row>
    <row r="66" ht="17" customHeight="1" spans="1:4">
      <c r="A66" s="65" t="s">
        <v>1940</v>
      </c>
      <c r="B66" s="67">
        <v>0</v>
      </c>
      <c r="C66" s="65" t="s">
        <v>1940</v>
      </c>
      <c r="D66" s="67">
        <v>0</v>
      </c>
    </row>
    <row r="67" ht="17" customHeight="1" spans="1:4">
      <c r="A67" s="65" t="s">
        <v>1941</v>
      </c>
      <c r="B67" s="67">
        <v>18179</v>
      </c>
      <c r="C67" s="65" t="s">
        <v>1941</v>
      </c>
      <c r="D67" s="67">
        <v>0</v>
      </c>
    </row>
    <row r="68" ht="17" customHeight="1" spans="1:4">
      <c r="A68" s="65" t="s">
        <v>1313</v>
      </c>
      <c r="B68" s="67">
        <v>2985</v>
      </c>
      <c r="C68" s="65" t="s">
        <v>1313</v>
      </c>
      <c r="D68" s="67">
        <v>0</v>
      </c>
    </row>
    <row r="69" ht="17" customHeight="1" spans="1:4">
      <c r="A69" s="65" t="s">
        <v>1942</v>
      </c>
      <c r="B69" s="67">
        <v>40</v>
      </c>
      <c r="C69" s="65" t="s">
        <v>1942</v>
      </c>
      <c r="D69" s="67">
        <v>0</v>
      </c>
    </row>
    <row r="70" ht="17" customHeight="1" spans="1:4">
      <c r="A70" s="65" t="s">
        <v>1943</v>
      </c>
      <c r="B70" s="67">
        <v>65</v>
      </c>
      <c r="C70" s="65" t="s">
        <v>1943</v>
      </c>
      <c r="D70" s="67">
        <v>0</v>
      </c>
    </row>
    <row r="71" ht="17" customHeight="1" spans="1:4">
      <c r="A71" s="65" t="s">
        <v>1944</v>
      </c>
      <c r="B71" s="67">
        <v>0</v>
      </c>
      <c r="C71" s="65" t="s">
        <v>1944</v>
      </c>
      <c r="D71" s="67">
        <v>0</v>
      </c>
    </row>
    <row r="72" ht="17" customHeight="1" spans="1:4">
      <c r="A72" s="65" t="s">
        <v>1945</v>
      </c>
      <c r="B72" s="67">
        <v>270</v>
      </c>
      <c r="C72" s="65" t="s">
        <v>1945</v>
      </c>
      <c r="D72" s="67">
        <v>0</v>
      </c>
    </row>
    <row r="73" ht="17" customHeight="1" spans="1:4">
      <c r="A73" s="65" t="s">
        <v>1314</v>
      </c>
      <c r="B73" s="67">
        <v>-8444</v>
      </c>
      <c r="C73" s="65" t="s">
        <v>1314</v>
      </c>
      <c r="D73" s="67">
        <v>0</v>
      </c>
    </row>
    <row r="74" ht="17" customHeight="1" spans="1:4">
      <c r="A74" s="65" t="s">
        <v>1946</v>
      </c>
      <c r="B74" s="67">
        <v>0</v>
      </c>
      <c r="C74" s="65" t="s">
        <v>1946</v>
      </c>
      <c r="D74" s="67">
        <v>0</v>
      </c>
    </row>
    <row r="75" ht="17" customHeight="1" spans="1:4">
      <c r="A75" s="65" t="s">
        <v>266</v>
      </c>
      <c r="B75" s="67">
        <v>81</v>
      </c>
      <c r="C75" s="65" t="s">
        <v>1315</v>
      </c>
      <c r="D75" s="67">
        <v>0</v>
      </c>
    </row>
    <row r="76" ht="17" customHeight="1" spans="1:4">
      <c r="A76" s="75" t="s">
        <v>1947</v>
      </c>
      <c r="B76" s="66">
        <v>0</v>
      </c>
      <c r="C76" s="75" t="s">
        <v>1948</v>
      </c>
      <c r="D76" s="66">
        <v>18802</v>
      </c>
    </row>
    <row r="77" ht="17" customHeight="1" spans="1:4">
      <c r="A77" s="65" t="s">
        <v>1949</v>
      </c>
      <c r="B77" s="67">
        <v>0</v>
      </c>
      <c r="C77" s="65" t="s">
        <v>1950</v>
      </c>
      <c r="D77" s="67">
        <v>2174</v>
      </c>
    </row>
    <row r="78" ht="17" customHeight="1" spans="1:4">
      <c r="A78" s="65" t="s">
        <v>1951</v>
      </c>
      <c r="B78" s="67">
        <v>0</v>
      </c>
      <c r="C78" s="65" t="s">
        <v>1952</v>
      </c>
      <c r="D78" s="67">
        <v>16628</v>
      </c>
    </row>
    <row r="79" ht="17" customHeight="1" spans="1:4">
      <c r="A79" s="75" t="s">
        <v>1953</v>
      </c>
      <c r="B79" s="68">
        <v>26229</v>
      </c>
      <c r="C79" s="65"/>
      <c r="D79" s="82"/>
    </row>
    <row r="80" ht="17" customHeight="1" spans="1:4">
      <c r="A80" s="75" t="s">
        <v>1954</v>
      </c>
      <c r="B80" s="68">
        <v>1480</v>
      </c>
      <c r="C80" s="65"/>
      <c r="D80" s="82"/>
    </row>
    <row r="81" ht="17" customHeight="1" spans="1:4">
      <c r="A81" s="75" t="s">
        <v>1955</v>
      </c>
      <c r="B81" s="66">
        <v>44249</v>
      </c>
      <c r="C81" s="75" t="s">
        <v>1956</v>
      </c>
      <c r="D81" s="70">
        <v>6710</v>
      </c>
    </row>
    <row r="82" ht="17" customHeight="1" spans="1:4">
      <c r="A82" s="65" t="s">
        <v>1957</v>
      </c>
      <c r="B82" s="70">
        <v>38677</v>
      </c>
      <c r="C82" s="65"/>
      <c r="D82" s="82"/>
    </row>
    <row r="83" ht="17" customHeight="1" spans="1:4">
      <c r="A83" s="65" t="s">
        <v>1958</v>
      </c>
      <c r="B83" s="70">
        <v>0</v>
      </c>
      <c r="C83" s="65"/>
      <c r="D83" s="82"/>
    </row>
    <row r="84" ht="17" customHeight="1" spans="1:4">
      <c r="A84" s="65" t="s">
        <v>1959</v>
      </c>
      <c r="B84" s="70">
        <v>5572</v>
      </c>
      <c r="C84" s="65"/>
      <c r="D84" s="82"/>
    </row>
    <row r="85" ht="17" customHeight="1" spans="1:4">
      <c r="A85" s="75" t="s">
        <v>390</v>
      </c>
      <c r="B85" s="66">
        <v>0</v>
      </c>
      <c r="C85" s="75" t="s">
        <v>1960</v>
      </c>
      <c r="D85" s="66">
        <v>9959</v>
      </c>
    </row>
    <row r="86" ht="17" customHeight="1" spans="1:4">
      <c r="A86" s="75" t="s">
        <v>1961</v>
      </c>
      <c r="B86" s="66">
        <v>0</v>
      </c>
      <c r="C86" s="75" t="s">
        <v>1962</v>
      </c>
      <c r="D86" s="66">
        <v>9959</v>
      </c>
    </row>
    <row r="87" ht="17" customHeight="1" spans="1:4">
      <c r="A87" s="75" t="s">
        <v>1963</v>
      </c>
      <c r="B87" s="66">
        <v>0</v>
      </c>
      <c r="C87" s="65" t="s">
        <v>1964</v>
      </c>
      <c r="D87" s="70">
        <v>9959</v>
      </c>
    </row>
    <row r="88" ht="17" customHeight="1" spans="1:4">
      <c r="A88" s="65" t="s">
        <v>1965</v>
      </c>
      <c r="B88" s="70">
        <v>0</v>
      </c>
      <c r="C88" s="65" t="s">
        <v>1966</v>
      </c>
      <c r="D88" s="70">
        <v>0</v>
      </c>
    </row>
    <row r="89" ht="17" customHeight="1" spans="1:4">
      <c r="A89" s="65" t="s">
        <v>1967</v>
      </c>
      <c r="B89" s="70">
        <v>0</v>
      </c>
      <c r="C89" s="65" t="s">
        <v>1968</v>
      </c>
      <c r="D89" s="70">
        <v>0</v>
      </c>
    </row>
    <row r="90" ht="17" customHeight="1" spans="1:4">
      <c r="A90" s="65" t="s">
        <v>1969</v>
      </c>
      <c r="B90" s="70">
        <v>0</v>
      </c>
      <c r="C90" s="65" t="s">
        <v>1970</v>
      </c>
      <c r="D90" s="70">
        <v>0</v>
      </c>
    </row>
    <row r="91" ht="17" customHeight="1" spans="1:4">
      <c r="A91" s="65" t="s">
        <v>1971</v>
      </c>
      <c r="B91" s="70">
        <v>0</v>
      </c>
      <c r="C91" s="65"/>
      <c r="D91" s="82"/>
    </row>
    <row r="92" ht="17" customHeight="1" spans="1:4">
      <c r="A92" s="75" t="s">
        <v>1972</v>
      </c>
      <c r="B92" s="66">
        <v>21540</v>
      </c>
      <c r="C92" s="75" t="s">
        <v>1973</v>
      </c>
      <c r="D92" s="66">
        <v>0</v>
      </c>
    </row>
    <row r="93" ht="17" customHeight="1" spans="1:4">
      <c r="A93" s="75" t="s">
        <v>1974</v>
      </c>
      <c r="B93" s="66">
        <v>21540</v>
      </c>
      <c r="C93" s="65" t="s">
        <v>1975</v>
      </c>
      <c r="D93" s="67">
        <v>0</v>
      </c>
    </row>
    <row r="94" ht="17" customHeight="1" spans="1:4">
      <c r="A94" s="65" t="s">
        <v>1976</v>
      </c>
      <c r="B94" s="67">
        <v>21540</v>
      </c>
      <c r="C94" s="65" t="s">
        <v>1977</v>
      </c>
      <c r="D94" s="67">
        <v>0</v>
      </c>
    </row>
    <row r="95" ht="17" customHeight="1" spans="1:4">
      <c r="A95" s="65" t="s">
        <v>1978</v>
      </c>
      <c r="B95" s="67">
        <v>0</v>
      </c>
      <c r="C95" s="65" t="s">
        <v>1979</v>
      </c>
      <c r="D95" s="67">
        <v>0</v>
      </c>
    </row>
    <row r="96" ht="17" customHeight="1" spans="1:4">
      <c r="A96" s="65" t="s">
        <v>1980</v>
      </c>
      <c r="B96" s="67">
        <v>0</v>
      </c>
      <c r="C96" s="65" t="s">
        <v>1981</v>
      </c>
      <c r="D96" s="67">
        <v>0</v>
      </c>
    </row>
    <row r="97" ht="17" customHeight="1" spans="1:4">
      <c r="A97" s="65" t="s">
        <v>1982</v>
      </c>
      <c r="B97" s="67">
        <v>0</v>
      </c>
      <c r="C97" s="65"/>
      <c r="D97" s="82"/>
    </row>
    <row r="98" ht="17" customHeight="1" spans="1:4">
      <c r="A98" s="75" t="s">
        <v>1983</v>
      </c>
      <c r="B98" s="67">
        <v>0</v>
      </c>
      <c r="C98" s="75" t="s">
        <v>1984</v>
      </c>
      <c r="D98" s="70">
        <v>0</v>
      </c>
    </row>
    <row r="99" ht="17" customHeight="1" spans="1:4">
      <c r="A99" s="75" t="s">
        <v>1985</v>
      </c>
      <c r="B99" s="68">
        <v>0</v>
      </c>
      <c r="C99" s="75" t="s">
        <v>1986</v>
      </c>
      <c r="D99" s="70">
        <v>0</v>
      </c>
    </row>
    <row r="100" ht="17" customHeight="1" spans="1:4">
      <c r="A100" s="75" t="s">
        <v>1987</v>
      </c>
      <c r="B100" s="67">
        <v>0</v>
      </c>
      <c r="C100" s="75" t="s">
        <v>1988</v>
      </c>
      <c r="D100" s="70">
        <v>0</v>
      </c>
    </row>
    <row r="101" ht="17" customHeight="1" spans="1:4">
      <c r="A101" s="75" t="s">
        <v>1989</v>
      </c>
      <c r="B101" s="70">
        <v>0</v>
      </c>
      <c r="C101" s="75" t="s">
        <v>1990</v>
      </c>
      <c r="D101" s="70">
        <v>1534</v>
      </c>
    </row>
    <row r="102" ht="17" customHeight="1" spans="1:4">
      <c r="A102" s="75" t="s">
        <v>1991</v>
      </c>
      <c r="B102" s="66">
        <v>0</v>
      </c>
      <c r="C102" s="75" t="s">
        <v>1992</v>
      </c>
      <c r="D102" s="66">
        <v>0</v>
      </c>
    </row>
    <row r="103" ht="17" customHeight="1" spans="1:4">
      <c r="A103" s="65" t="s">
        <v>1993</v>
      </c>
      <c r="B103" s="68">
        <v>0</v>
      </c>
      <c r="C103" s="65" t="s">
        <v>1994</v>
      </c>
      <c r="D103" s="68">
        <v>0</v>
      </c>
    </row>
    <row r="104" ht="17" customHeight="1" spans="1:4">
      <c r="A104" s="65" t="s">
        <v>1995</v>
      </c>
      <c r="B104" s="67">
        <v>0</v>
      </c>
      <c r="C104" s="65" t="s">
        <v>1996</v>
      </c>
      <c r="D104" s="67">
        <v>0</v>
      </c>
    </row>
    <row r="105" ht="17" customHeight="1" spans="1:4">
      <c r="A105" s="65" t="s">
        <v>1997</v>
      </c>
      <c r="B105" s="67">
        <v>0</v>
      </c>
      <c r="C105" s="65" t="s">
        <v>1998</v>
      </c>
      <c r="D105" s="67">
        <v>0</v>
      </c>
    </row>
    <row r="106" ht="17" customHeight="1" spans="1:4">
      <c r="A106" s="75" t="s">
        <v>1999</v>
      </c>
      <c r="B106" s="67">
        <v>0</v>
      </c>
      <c r="C106" s="75" t="s">
        <v>2000</v>
      </c>
      <c r="D106" s="67">
        <v>0</v>
      </c>
    </row>
    <row r="107" ht="17" customHeight="1" spans="1:4">
      <c r="A107" s="75" t="s">
        <v>2001</v>
      </c>
      <c r="B107" s="67">
        <v>0</v>
      </c>
      <c r="C107" s="75" t="s">
        <v>2002</v>
      </c>
      <c r="D107" s="67">
        <v>0</v>
      </c>
    </row>
    <row r="108" ht="17" customHeight="1" spans="1:4">
      <c r="A108" s="65"/>
      <c r="B108" s="82"/>
      <c r="C108" s="75" t="s">
        <v>2003</v>
      </c>
      <c r="D108" s="70">
        <v>804</v>
      </c>
    </row>
    <row r="109" ht="17" customHeight="1" spans="1:4">
      <c r="A109" s="65"/>
      <c r="B109" s="82"/>
      <c r="C109" s="75" t="s">
        <v>2004</v>
      </c>
      <c r="D109" s="66">
        <v>7</v>
      </c>
    </row>
    <row r="110" ht="17" customHeight="1" spans="1:4">
      <c r="A110" s="65"/>
      <c r="B110" s="82"/>
      <c r="C110" s="75" t="s">
        <v>2005</v>
      </c>
      <c r="D110" s="70">
        <v>7</v>
      </c>
    </row>
    <row r="111" ht="17" customHeight="1" spans="1:4">
      <c r="A111" s="65"/>
      <c r="B111" s="82"/>
      <c r="C111" s="75" t="s">
        <v>2006</v>
      </c>
      <c r="D111" s="66">
        <v>0</v>
      </c>
    </row>
    <row r="112" ht="17" customHeight="1" spans="1:4">
      <c r="A112" s="64" t="s">
        <v>2007</v>
      </c>
      <c r="B112" s="66">
        <v>465624</v>
      </c>
      <c r="C112" s="64" t="s">
        <v>2008</v>
      </c>
      <c r="D112" s="66">
        <v>465624</v>
      </c>
    </row>
  </sheetData>
  <mergeCells count="3">
    <mergeCell ref="A1:D1"/>
    <mergeCell ref="A2:D2"/>
    <mergeCell ref="A3:D3"/>
  </mergeCells>
  <printOptions horizontalCentered="1"/>
  <pageMargins left="0.66" right="0.61" top="0.79" bottom="0.59" header="0.51" footer="0.51"/>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20" sqref="C20"/>
    </sheetView>
  </sheetViews>
  <sheetFormatPr defaultColWidth="8.8" defaultRowHeight="14.25" outlineLevelRow="7" outlineLevelCol="2"/>
  <cols>
    <col min="1" max="1" width="30.6" style="1" customWidth="1"/>
    <col min="2" max="2" width="13.875" style="1" customWidth="1"/>
    <col min="3" max="3" width="38.5" style="1" customWidth="1"/>
    <col min="4" max="4" width="15.75" style="1" customWidth="1"/>
    <col min="5" max="16384" width="8.8" style="1"/>
  </cols>
  <sheetData>
    <row r="1" s="1" customFormat="1" ht="42" customHeight="1" spans="1:3">
      <c r="A1" s="76" t="s">
        <v>2009</v>
      </c>
      <c r="B1" s="76"/>
      <c r="C1" s="76"/>
    </row>
    <row r="2" s="1" customFormat="1" spans="1:3">
      <c r="A2" s="77" t="s">
        <v>2010</v>
      </c>
      <c r="B2" s="77"/>
      <c r="C2" s="77"/>
    </row>
    <row r="3" s="1" customFormat="1" spans="1:3">
      <c r="A3" s="77" t="s">
        <v>2</v>
      </c>
      <c r="B3" s="77"/>
      <c r="C3" s="77"/>
    </row>
    <row r="4" s="1" customFormat="1" ht="27" customHeight="1" spans="1:3">
      <c r="A4" s="78" t="s">
        <v>1830</v>
      </c>
      <c r="B4" s="78" t="s">
        <v>1767</v>
      </c>
      <c r="C4" s="78" t="s">
        <v>425</v>
      </c>
    </row>
    <row r="5" s="1" customFormat="1" spans="1:3">
      <c r="A5" s="79" t="s">
        <v>2011</v>
      </c>
      <c r="B5" s="80">
        <v>184669</v>
      </c>
      <c r="C5" s="80"/>
    </row>
    <row r="6" s="1" customFormat="1" spans="1:3">
      <c r="A6" s="79" t="s">
        <v>2012</v>
      </c>
      <c r="B6" s="80">
        <v>184669</v>
      </c>
      <c r="C6" s="80"/>
    </row>
    <row r="7" s="1" customFormat="1" spans="1:3">
      <c r="A7" s="79" t="s">
        <v>2013</v>
      </c>
      <c r="B7" s="80"/>
      <c r="C7" s="80">
        <v>144892</v>
      </c>
    </row>
    <row r="8" s="1" customFormat="1" spans="1:3">
      <c r="A8" s="79" t="s">
        <v>2012</v>
      </c>
      <c r="B8" s="80"/>
      <c r="C8" s="80">
        <v>144892</v>
      </c>
    </row>
  </sheetData>
  <mergeCells count="3">
    <mergeCell ref="A1:C1"/>
    <mergeCell ref="A2:C2"/>
    <mergeCell ref="A3:C3"/>
  </mergeCells>
  <printOptions horizontalCentered="1"/>
  <pageMargins left="0.51" right="0.44" top="0.8" bottom="0.98" header="0.54" footer="0.51"/>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workbookViewId="0">
      <selection activeCell="G14" sqref="G14"/>
    </sheetView>
  </sheetViews>
  <sheetFormatPr defaultColWidth="12.1833333333333" defaultRowHeight="15.55" customHeight="1" outlineLevelCol="2"/>
  <cols>
    <col min="1" max="1" width="10.75" customWidth="1"/>
    <col min="2" max="2" width="41" customWidth="1"/>
    <col min="3" max="3" width="22.4833333333333" customWidth="1"/>
    <col min="4" max="252" width="12.1833333333333" customWidth="1"/>
  </cols>
  <sheetData>
    <row r="1" ht="40.5" customHeight="1" spans="1:3">
      <c r="A1" s="27" t="s">
        <v>2014</v>
      </c>
      <c r="B1" s="27"/>
      <c r="C1" s="27"/>
    </row>
    <row r="2" ht="17" customHeight="1" spans="1:3">
      <c r="A2" s="71"/>
      <c r="B2" s="71"/>
      <c r="C2" s="72" t="s">
        <v>2015</v>
      </c>
    </row>
    <row r="3" ht="17" customHeight="1" spans="1:3">
      <c r="A3" s="71"/>
      <c r="B3" s="71"/>
      <c r="C3" s="72" t="s">
        <v>2</v>
      </c>
    </row>
    <row r="4" ht="17" customHeight="1" spans="1:3">
      <c r="A4" s="64" t="s">
        <v>3</v>
      </c>
      <c r="B4" s="64" t="s">
        <v>4</v>
      </c>
      <c r="C4" s="64" t="s">
        <v>425</v>
      </c>
    </row>
    <row r="5" ht="17.25" customHeight="1" spans="1:3">
      <c r="A5" s="73"/>
      <c r="B5" s="64" t="s">
        <v>2016</v>
      </c>
      <c r="C5" s="66">
        <v>47242</v>
      </c>
    </row>
    <row r="6" ht="17.25" customHeight="1" spans="1:3">
      <c r="A6" s="74">
        <v>10301</v>
      </c>
      <c r="B6" s="75" t="s">
        <v>2017</v>
      </c>
      <c r="C6" s="66">
        <v>47242</v>
      </c>
    </row>
    <row r="7" ht="17.25" customHeight="1" spans="1:3">
      <c r="A7" s="74">
        <v>1030102</v>
      </c>
      <c r="B7" s="75" t="s">
        <v>2018</v>
      </c>
      <c r="C7" s="66">
        <v>0</v>
      </c>
    </row>
    <row r="8" ht="17.25" customHeight="1" spans="1:3">
      <c r="A8" s="74">
        <v>103010201</v>
      </c>
      <c r="B8" s="65" t="s">
        <v>2019</v>
      </c>
      <c r="C8" s="70">
        <v>0</v>
      </c>
    </row>
    <row r="9" ht="17.25" customHeight="1" spans="1:3">
      <c r="A9" s="74">
        <v>103010202</v>
      </c>
      <c r="B9" s="65" t="s">
        <v>2020</v>
      </c>
      <c r="C9" s="70">
        <v>0</v>
      </c>
    </row>
    <row r="10" ht="17.25" customHeight="1" spans="1:3">
      <c r="A10" s="74">
        <v>1030106</v>
      </c>
      <c r="B10" s="75" t="s">
        <v>2021</v>
      </c>
      <c r="C10" s="70">
        <v>0</v>
      </c>
    </row>
    <row r="11" ht="17.25" customHeight="1" spans="1:3">
      <c r="A11" s="74">
        <v>1030110</v>
      </c>
      <c r="B11" s="75" t="s">
        <v>2022</v>
      </c>
      <c r="C11" s="70">
        <v>0</v>
      </c>
    </row>
    <row r="12" ht="17.25" customHeight="1" spans="1:3">
      <c r="A12" s="74">
        <v>1030112</v>
      </c>
      <c r="B12" s="75" t="s">
        <v>2023</v>
      </c>
      <c r="C12" s="70">
        <v>0</v>
      </c>
    </row>
    <row r="13" ht="17.25" customHeight="1" spans="1:3">
      <c r="A13" s="74">
        <v>1030115</v>
      </c>
      <c r="B13" s="75" t="s">
        <v>2024</v>
      </c>
      <c r="C13" s="70">
        <v>0</v>
      </c>
    </row>
    <row r="14" ht="17.25" customHeight="1" spans="1:3">
      <c r="A14" s="74">
        <v>1030121</v>
      </c>
      <c r="B14" s="75" t="s">
        <v>2025</v>
      </c>
      <c r="C14" s="70">
        <v>0</v>
      </c>
    </row>
    <row r="15" ht="17.25" customHeight="1" spans="1:3">
      <c r="A15" s="74">
        <v>1030129</v>
      </c>
      <c r="B15" s="75" t="s">
        <v>2026</v>
      </c>
      <c r="C15" s="70">
        <v>0</v>
      </c>
    </row>
    <row r="16" ht="17.25" customHeight="1" spans="1:3">
      <c r="A16" s="74">
        <v>1030146</v>
      </c>
      <c r="B16" s="75" t="s">
        <v>2027</v>
      </c>
      <c r="C16" s="70">
        <v>715</v>
      </c>
    </row>
    <row r="17" ht="17.25" customHeight="1" spans="1:3">
      <c r="A17" s="74">
        <v>1030147</v>
      </c>
      <c r="B17" s="75" t="s">
        <v>2028</v>
      </c>
      <c r="C17" s="70">
        <v>300</v>
      </c>
    </row>
    <row r="18" ht="17.25" customHeight="1" spans="1:3">
      <c r="A18" s="74">
        <v>1030148</v>
      </c>
      <c r="B18" s="75" t="s">
        <v>2029</v>
      </c>
      <c r="C18" s="66">
        <v>45189</v>
      </c>
    </row>
    <row r="19" ht="17.25" customHeight="1" spans="1:3">
      <c r="A19" s="74">
        <v>103014801</v>
      </c>
      <c r="B19" s="65" t="s">
        <v>2030</v>
      </c>
      <c r="C19" s="70">
        <v>36336</v>
      </c>
    </row>
    <row r="20" ht="17.25" customHeight="1" spans="1:3">
      <c r="A20" s="74">
        <v>103014802</v>
      </c>
      <c r="B20" s="65" t="s">
        <v>2031</v>
      </c>
      <c r="C20" s="70">
        <v>1298</v>
      </c>
    </row>
    <row r="21" ht="17.25" customHeight="1" spans="1:3">
      <c r="A21" s="74">
        <v>103014803</v>
      </c>
      <c r="B21" s="65" t="s">
        <v>2032</v>
      </c>
      <c r="C21" s="70">
        <v>112</v>
      </c>
    </row>
    <row r="22" ht="17.25" customHeight="1" spans="1:3">
      <c r="A22" s="74">
        <v>103014898</v>
      </c>
      <c r="B22" s="65" t="s">
        <v>2033</v>
      </c>
      <c r="C22" s="70">
        <v>-5</v>
      </c>
    </row>
    <row r="23" ht="17.25" customHeight="1" spans="1:3">
      <c r="A23" s="74">
        <v>103014899</v>
      </c>
      <c r="B23" s="65" t="s">
        <v>2034</v>
      </c>
      <c r="C23" s="70">
        <v>7448</v>
      </c>
    </row>
    <row r="24" ht="17.25" customHeight="1" spans="1:3">
      <c r="A24" s="74">
        <v>1030149</v>
      </c>
      <c r="B24" s="75" t="s">
        <v>2035</v>
      </c>
      <c r="C24" s="70">
        <v>0</v>
      </c>
    </row>
    <row r="25" ht="17.25" customHeight="1" spans="1:3">
      <c r="A25" s="74">
        <v>1030150</v>
      </c>
      <c r="B25" s="75" t="s">
        <v>2036</v>
      </c>
      <c r="C25" s="66">
        <v>0</v>
      </c>
    </row>
    <row r="26" ht="17.25" customHeight="1" spans="1:3">
      <c r="A26" s="74">
        <v>103015001</v>
      </c>
      <c r="B26" s="65" t="s">
        <v>2037</v>
      </c>
      <c r="C26" s="70">
        <v>0</v>
      </c>
    </row>
    <row r="27" ht="17.25" customHeight="1" spans="1:3">
      <c r="A27" s="74">
        <v>103015002</v>
      </c>
      <c r="B27" s="65" t="s">
        <v>2038</v>
      </c>
      <c r="C27" s="70">
        <v>0</v>
      </c>
    </row>
    <row r="28" ht="17.25" customHeight="1" spans="1:3">
      <c r="A28" s="74">
        <v>1030152</v>
      </c>
      <c r="B28" s="75" t="s">
        <v>2039</v>
      </c>
      <c r="C28" s="70">
        <v>0</v>
      </c>
    </row>
    <row r="29" ht="17.25" customHeight="1" spans="1:3">
      <c r="A29" s="74">
        <v>1030153</v>
      </c>
      <c r="B29" s="75" t="s">
        <v>2040</v>
      </c>
      <c r="C29" s="70">
        <v>0</v>
      </c>
    </row>
    <row r="30" ht="17.25" customHeight="1" spans="1:3">
      <c r="A30" s="74">
        <v>1030154</v>
      </c>
      <c r="B30" s="75" t="s">
        <v>2041</v>
      </c>
      <c r="C30" s="70">
        <v>0</v>
      </c>
    </row>
    <row r="31" ht="17.25" customHeight="1" spans="1:3">
      <c r="A31" s="74">
        <v>1030155</v>
      </c>
      <c r="B31" s="75" t="s">
        <v>2042</v>
      </c>
      <c r="C31" s="66">
        <v>0</v>
      </c>
    </row>
    <row r="32" ht="17.25" customHeight="1" spans="1:3">
      <c r="A32" s="74">
        <v>103015501</v>
      </c>
      <c r="B32" s="65" t="s">
        <v>2043</v>
      </c>
      <c r="C32" s="70">
        <v>0</v>
      </c>
    </row>
    <row r="33" ht="17.25" customHeight="1" spans="1:3">
      <c r="A33" s="74">
        <v>103015502</v>
      </c>
      <c r="B33" s="65" t="s">
        <v>2044</v>
      </c>
      <c r="C33" s="70">
        <v>0</v>
      </c>
    </row>
    <row r="34" ht="17.25" customHeight="1" spans="1:3">
      <c r="A34" s="74">
        <v>1030156</v>
      </c>
      <c r="B34" s="75" t="s">
        <v>2045</v>
      </c>
      <c r="C34" s="70">
        <v>1027</v>
      </c>
    </row>
    <row r="35" ht="17.25" customHeight="1" spans="1:3">
      <c r="A35" s="74">
        <v>1030157</v>
      </c>
      <c r="B35" s="75" t="s">
        <v>2046</v>
      </c>
      <c r="C35" s="70">
        <v>0</v>
      </c>
    </row>
    <row r="36" ht="17.25" customHeight="1" spans="1:3">
      <c r="A36" s="74">
        <v>1030158</v>
      </c>
      <c r="B36" s="75" t="s">
        <v>2047</v>
      </c>
      <c r="C36" s="66">
        <v>0</v>
      </c>
    </row>
    <row r="37" ht="17.25" customHeight="1" spans="1:3">
      <c r="A37" s="74">
        <v>103015801</v>
      </c>
      <c r="B37" s="65" t="s">
        <v>2048</v>
      </c>
      <c r="C37" s="70">
        <v>0</v>
      </c>
    </row>
    <row r="38" ht="17.25" customHeight="1" spans="1:3">
      <c r="A38" s="74">
        <v>103015802</v>
      </c>
      <c r="B38" s="65" t="s">
        <v>2049</v>
      </c>
      <c r="C38" s="70">
        <v>0</v>
      </c>
    </row>
    <row r="39" ht="17.25" customHeight="1" spans="1:3">
      <c r="A39" s="74">
        <v>103015803</v>
      </c>
      <c r="B39" s="65" t="s">
        <v>2050</v>
      </c>
      <c r="C39" s="70">
        <v>0</v>
      </c>
    </row>
    <row r="40" ht="17.25" customHeight="1" spans="1:3">
      <c r="A40" s="74">
        <v>1030159</v>
      </c>
      <c r="B40" s="75" t="s">
        <v>2051</v>
      </c>
      <c r="C40" s="70">
        <v>0</v>
      </c>
    </row>
    <row r="41" ht="17.25" customHeight="1" spans="1:3">
      <c r="A41" s="74">
        <v>1030166</v>
      </c>
      <c r="B41" s="75" t="s">
        <v>2052</v>
      </c>
      <c r="C41" s="70">
        <v>0</v>
      </c>
    </row>
    <row r="42" ht="17.25" customHeight="1" spans="1:3">
      <c r="A42" s="74">
        <v>1030168</v>
      </c>
      <c r="B42" s="75" t="s">
        <v>2053</v>
      </c>
      <c r="C42" s="70">
        <v>0</v>
      </c>
    </row>
    <row r="43" ht="17.25" customHeight="1" spans="1:3">
      <c r="A43" s="74">
        <v>1030171</v>
      </c>
      <c r="B43" s="75" t="s">
        <v>2054</v>
      </c>
      <c r="C43" s="70">
        <v>0</v>
      </c>
    </row>
    <row r="44" ht="17.25" customHeight="1" spans="1:3">
      <c r="A44" s="74">
        <v>1030175</v>
      </c>
      <c r="B44" s="75" t="s">
        <v>2055</v>
      </c>
      <c r="C44" s="66">
        <v>0</v>
      </c>
    </row>
    <row r="45" ht="17.25" customHeight="1" spans="1:3">
      <c r="A45" s="74">
        <v>103017501</v>
      </c>
      <c r="B45" s="65" t="s">
        <v>2056</v>
      </c>
      <c r="C45" s="70">
        <v>0</v>
      </c>
    </row>
    <row r="46" ht="17.25" customHeight="1" spans="1:3">
      <c r="A46" s="74">
        <v>103017502</v>
      </c>
      <c r="B46" s="65" t="s">
        <v>2057</v>
      </c>
      <c r="C46" s="70">
        <v>0</v>
      </c>
    </row>
    <row r="47" ht="17.25" customHeight="1" spans="1:3">
      <c r="A47" s="74">
        <v>1030178</v>
      </c>
      <c r="B47" s="75" t="s">
        <v>2058</v>
      </c>
      <c r="C47" s="70">
        <v>11</v>
      </c>
    </row>
    <row r="48" ht="17.25" customHeight="1" spans="1:3">
      <c r="A48" s="74">
        <v>1030180</v>
      </c>
      <c r="B48" s="75" t="s">
        <v>2059</v>
      </c>
      <c r="C48" s="66">
        <v>0</v>
      </c>
    </row>
    <row r="49" ht="17.25" customHeight="1" spans="1:3">
      <c r="A49" s="74">
        <v>103018001</v>
      </c>
      <c r="B49" s="65" t="s">
        <v>2060</v>
      </c>
      <c r="C49" s="70">
        <v>0</v>
      </c>
    </row>
    <row r="50" ht="17.25" customHeight="1" spans="1:3">
      <c r="A50" s="74">
        <v>103018002</v>
      </c>
      <c r="B50" s="65" t="s">
        <v>2061</v>
      </c>
      <c r="C50" s="70">
        <v>0</v>
      </c>
    </row>
    <row r="51" ht="17.25" customHeight="1" spans="1:3">
      <c r="A51" s="74">
        <v>103018003</v>
      </c>
      <c r="B51" s="65" t="s">
        <v>2062</v>
      </c>
      <c r="C51" s="70">
        <v>0</v>
      </c>
    </row>
    <row r="52" ht="17.25" customHeight="1" spans="1:3">
      <c r="A52" s="74">
        <v>103018004</v>
      </c>
      <c r="B52" s="65" t="s">
        <v>2063</v>
      </c>
      <c r="C52" s="70">
        <v>0</v>
      </c>
    </row>
    <row r="53" ht="17.25" customHeight="1" spans="1:3">
      <c r="A53" s="74">
        <v>103018005</v>
      </c>
      <c r="B53" s="65" t="s">
        <v>2064</v>
      </c>
      <c r="C53" s="70">
        <v>0</v>
      </c>
    </row>
    <row r="54" ht="17.25" customHeight="1" spans="1:3">
      <c r="A54" s="74">
        <v>103018006</v>
      </c>
      <c r="B54" s="65" t="s">
        <v>2065</v>
      </c>
      <c r="C54" s="70">
        <v>0</v>
      </c>
    </row>
    <row r="55" ht="17.25" customHeight="1" spans="1:3">
      <c r="A55" s="74">
        <v>103018007</v>
      </c>
      <c r="B55" s="65" t="s">
        <v>2066</v>
      </c>
      <c r="C55" s="70">
        <v>0</v>
      </c>
    </row>
    <row r="56" ht="17.25" customHeight="1" spans="1:3">
      <c r="A56" s="74">
        <v>1030199</v>
      </c>
      <c r="B56" s="75" t="s">
        <v>2067</v>
      </c>
      <c r="C56" s="70">
        <v>0</v>
      </c>
    </row>
    <row r="57" ht="17.25" customHeight="1" spans="1:3">
      <c r="A57" s="74">
        <v>10310</v>
      </c>
      <c r="B57" s="75" t="s">
        <v>2068</v>
      </c>
      <c r="C57" s="66">
        <v>0</v>
      </c>
    </row>
    <row r="58" ht="17.25" customHeight="1" spans="1:3">
      <c r="A58" s="74">
        <v>1031003</v>
      </c>
      <c r="B58" s="75" t="s">
        <v>2069</v>
      </c>
      <c r="C58" s="70">
        <v>0</v>
      </c>
    </row>
    <row r="59" ht="17.25" customHeight="1" spans="1:3">
      <c r="A59" s="74">
        <v>1031004</v>
      </c>
      <c r="B59" s="75" t="s">
        <v>2070</v>
      </c>
      <c r="C59" s="70">
        <v>0</v>
      </c>
    </row>
    <row r="60" ht="17.25" customHeight="1" spans="1:3">
      <c r="A60" s="74">
        <v>1031005</v>
      </c>
      <c r="B60" s="75" t="s">
        <v>2071</v>
      </c>
      <c r="C60" s="70">
        <v>0</v>
      </c>
    </row>
    <row r="61" ht="17.25" customHeight="1" spans="1:3">
      <c r="A61" s="74">
        <v>1031006</v>
      </c>
      <c r="B61" s="75" t="s">
        <v>2072</v>
      </c>
      <c r="C61" s="66">
        <v>0</v>
      </c>
    </row>
    <row r="62" ht="17.25" customHeight="1" spans="1:3">
      <c r="A62" s="74">
        <v>103100601</v>
      </c>
      <c r="B62" s="65" t="s">
        <v>2073</v>
      </c>
      <c r="C62" s="70">
        <v>0</v>
      </c>
    </row>
    <row r="63" ht="17.25" customHeight="1" spans="1:3">
      <c r="A63" s="74">
        <v>103100602</v>
      </c>
      <c r="B63" s="65" t="s">
        <v>2074</v>
      </c>
      <c r="C63" s="70">
        <v>0</v>
      </c>
    </row>
    <row r="64" ht="17.25" customHeight="1" spans="1:3">
      <c r="A64" s="74">
        <v>103100699</v>
      </c>
      <c r="B64" s="65" t="s">
        <v>2075</v>
      </c>
      <c r="C64" s="70">
        <v>0</v>
      </c>
    </row>
    <row r="65" ht="17.25" customHeight="1" spans="1:3">
      <c r="A65" s="74">
        <v>1031007</v>
      </c>
      <c r="B65" s="75" t="s">
        <v>2076</v>
      </c>
      <c r="C65" s="70">
        <v>0</v>
      </c>
    </row>
    <row r="66" ht="17.25" customHeight="1" spans="1:3">
      <c r="A66" s="74">
        <v>1031008</v>
      </c>
      <c r="B66" s="75" t="s">
        <v>2077</v>
      </c>
      <c r="C66" s="70">
        <v>0</v>
      </c>
    </row>
    <row r="67" ht="17.25" customHeight="1" spans="1:3">
      <c r="A67" s="74">
        <v>1031009</v>
      </c>
      <c r="B67" s="75" t="s">
        <v>2078</v>
      </c>
      <c r="C67" s="70">
        <v>0</v>
      </c>
    </row>
    <row r="68" ht="17.25" customHeight="1" spans="1:3">
      <c r="A68" s="74">
        <v>1031010</v>
      </c>
      <c r="B68" s="75" t="s">
        <v>2079</v>
      </c>
      <c r="C68" s="70">
        <v>0</v>
      </c>
    </row>
    <row r="69" ht="17.25" customHeight="1" spans="1:3">
      <c r="A69" s="74">
        <v>1031011</v>
      </c>
      <c r="B69" s="75" t="s">
        <v>2080</v>
      </c>
      <c r="C69" s="70">
        <v>0</v>
      </c>
    </row>
    <row r="70" ht="17.25" customHeight="1" spans="1:3">
      <c r="A70" s="74">
        <v>1031012</v>
      </c>
      <c r="B70" s="75" t="s">
        <v>2081</v>
      </c>
      <c r="C70" s="70">
        <v>0</v>
      </c>
    </row>
    <row r="71" ht="17.25" customHeight="1" spans="1:3">
      <c r="A71" s="74">
        <v>1031013</v>
      </c>
      <c r="B71" s="75" t="s">
        <v>2082</v>
      </c>
      <c r="C71" s="66">
        <v>0</v>
      </c>
    </row>
    <row r="72" ht="17.25" customHeight="1" spans="1:3">
      <c r="A72" s="74">
        <v>103101301</v>
      </c>
      <c r="B72" s="65" t="s">
        <v>2083</v>
      </c>
      <c r="C72" s="70">
        <v>0</v>
      </c>
    </row>
    <row r="73" ht="17.25" customHeight="1" spans="1:3">
      <c r="A73" s="74">
        <v>103101399</v>
      </c>
      <c r="B73" s="65" t="s">
        <v>2084</v>
      </c>
      <c r="C73" s="70">
        <v>0</v>
      </c>
    </row>
    <row r="74" ht="17.25" customHeight="1" spans="1:3">
      <c r="A74" s="74">
        <v>1031014</v>
      </c>
      <c r="B74" s="75" t="s">
        <v>2085</v>
      </c>
      <c r="C74" s="70">
        <v>0</v>
      </c>
    </row>
    <row r="75" ht="17.25" customHeight="1" spans="1:3">
      <c r="A75" s="74">
        <v>1031099</v>
      </c>
      <c r="B75" s="75" t="s">
        <v>2086</v>
      </c>
      <c r="C75" s="66">
        <v>0</v>
      </c>
    </row>
    <row r="76" ht="17.25" customHeight="1" spans="1:3">
      <c r="A76" s="74">
        <v>103109998</v>
      </c>
      <c r="B76" s="65" t="s">
        <v>2087</v>
      </c>
      <c r="C76" s="70">
        <v>0</v>
      </c>
    </row>
    <row r="77" ht="17.25" customHeight="1" spans="1:3">
      <c r="A77" s="74">
        <v>103109999</v>
      </c>
      <c r="B77" s="65" t="s">
        <v>2088</v>
      </c>
      <c r="C77" s="70">
        <v>0</v>
      </c>
    </row>
  </sheetData>
  <mergeCells count="1">
    <mergeCell ref="A1:C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6"/>
  <sheetViews>
    <sheetView showGridLines="0" showZeros="0" topLeftCell="A215" workbookViewId="0">
      <selection activeCell="A4" sqref="A4:C246"/>
    </sheetView>
  </sheetViews>
  <sheetFormatPr defaultColWidth="12.1833333333333" defaultRowHeight="15.55" customHeight="1" outlineLevelCol="2"/>
  <cols>
    <col min="1" max="1" width="9.44166666666667" customWidth="1"/>
    <col min="2" max="2" width="42.4" customWidth="1"/>
    <col min="3" max="3" width="22.4833333333333" customWidth="1"/>
    <col min="4" max="253" width="12.1833333333333" customWidth="1"/>
  </cols>
  <sheetData>
    <row r="1" ht="44.25" customHeight="1" spans="1:3">
      <c r="A1" s="27" t="s">
        <v>2089</v>
      </c>
      <c r="B1" s="27"/>
      <c r="C1" s="27"/>
    </row>
    <row r="2" ht="17" customHeight="1" spans="1:3">
      <c r="A2" s="71"/>
      <c r="B2" s="71"/>
      <c r="C2" s="72" t="s">
        <v>2090</v>
      </c>
    </row>
    <row r="3" ht="17" customHeight="1" spans="1:3">
      <c r="A3" s="71"/>
      <c r="B3" s="71"/>
      <c r="C3" s="72" t="s">
        <v>2</v>
      </c>
    </row>
    <row r="4" ht="17" customHeight="1" spans="1:3">
      <c r="A4" s="64" t="s">
        <v>3</v>
      </c>
      <c r="B4" s="64" t="s">
        <v>4</v>
      </c>
      <c r="C4" s="64" t="s">
        <v>425</v>
      </c>
    </row>
    <row r="5" ht="17" customHeight="1" spans="1:3">
      <c r="A5" s="73"/>
      <c r="B5" s="64" t="s">
        <v>2091</v>
      </c>
      <c r="C5" s="66">
        <f>SUM(C6,C14,C29,C41,C52,C98,C122,C174,C179,C183,C209,C228)</f>
        <v>22868</v>
      </c>
    </row>
    <row r="6" ht="17" customHeight="1" spans="1:3">
      <c r="A6" s="74">
        <v>206</v>
      </c>
      <c r="B6" s="75" t="s">
        <v>2092</v>
      </c>
      <c r="C6" s="66">
        <f>SUM(C7)</f>
        <v>0</v>
      </c>
    </row>
    <row r="7" ht="17" customHeight="1" spans="1:3">
      <c r="A7" s="74">
        <v>20610</v>
      </c>
      <c r="B7" s="75" t="s">
        <v>2093</v>
      </c>
      <c r="C7" s="66">
        <f>SUM(C8:C13)</f>
        <v>0</v>
      </c>
    </row>
    <row r="8" ht="17" customHeight="1" spans="1:3">
      <c r="A8" s="74">
        <v>2061001</v>
      </c>
      <c r="B8" s="65" t="s">
        <v>2094</v>
      </c>
      <c r="C8" s="70">
        <v>0</v>
      </c>
    </row>
    <row r="9" ht="17" customHeight="1" spans="1:3">
      <c r="A9" s="74">
        <v>2061002</v>
      </c>
      <c r="B9" s="65" t="s">
        <v>2095</v>
      </c>
      <c r="C9" s="70">
        <v>0</v>
      </c>
    </row>
    <row r="10" ht="17" customHeight="1" spans="1:3">
      <c r="A10" s="74">
        <v>2061003</v>
      </c>
      <c r="B10" s="65" t="s">
        <v>2096</v>
      </c>
      <c r="C10" s="70">
        <v>0</v>
      </c>
    </row>
    <row r="11" ht="17" customHeight="1" spans="1:3">
      <c r="A11" s="74">
        <v>2061004</v>
      </c>
      <c r="B11" s="65" t="s">
        <v>2097</v>
      </c>
      <c r="C11" s="70">
        <v>0</v>
      </c>
    </row>
    <row r="12" ht="17.25" customHeight="1" spans="1:3">
      <c r="A12" s="74">
        <v>2061005</v>
      </c>
      <c r="B12" s="65" t="s">
        <v>2098</v>
      </c>
      <c r="C12" s="70">
        <v>0</v>
      </c>
    </row>
    <row r="13" ht="17.25" customHeight="1" spans="1:3">
      <c r="A13" s="74">
        <v>2061099</v>
      </c>
      <c r="B13" s="65" t="s">
        <v>2099</v>
      </c>
      <c r="C13" s="70">
        <v>0</v>
      </c>
    </row>
    <row r="14" ht="17.25" customHeight="1" spans="1:3">
      <c r="A14" s="74">
        <v>207</v>
      </c>
      <c r="B14" s="75" t="s">
        <v>2100</v>
      </c>
      <c r="C14" s="66">
        <f>C15+C20+C26</f>
        <v>0</v>
      </c>
    </row>
    <row r="15" ht="17.25" customHeight="1" spans="1:3">
      <c r="A15" s="74">
        <v>20707</v>
      </c>
      <c r="B15" s="75" t="s">
        <v>2101</v>
      </c>
      <c r="C15" s="66">
        <f>SUM(C16:C19)</f>
        <v>0</v>
      </c>
    </row>
    <row r="16" ht="17.25" customHeight="1" spans="1:3">
      <c r="A16" s="74">
        <v>2070701</v>
      </c>
      <c r="B16" s="65" t="s">
        <v>2102</v>
      </c>
      <c r="C16" s="70">
        <v>0</v>
      </c>
    </row>
    <row r="17" ht="17.25" customHeight="1" spans="1:3">
      <c r="A17" s="74">
        <v>2070702</v>
      </c>
      <c r="B17" s="65" t="s">
        <v>2103</v>
      </c>
      <c r="C17" s="70">
        <v>0</v>
      </c>
    </row>
    <row r="18" ht="17.25" customHeight="1" spans="1:3">
      <c r="A18" s="74">
        <v>2070703</v>
      </c>
      <c r="B18" s="65" t="s">
        <v>2104</v>
      </c>
      <c r="C18" s="70">
        <v>0</v>
      </c>
    </row>
    <row r="19" ht="17.25" customHeight="1" spans="1:3">
      <c r="A19" s="74">
        <v>2070799</v>
      </c>
      <c r="B19" s="65" t="s">
        <v>2105</v>
      </c>
      <c r="C19" s="70">
        <v>0</v>
      </c>
    </row>
    <row r="20" ht="17.25" customHeight="1" spans="1:3">
      <c r="A20" s="74">
        <v>20709</v>
      </c>
      <c r="B20" s="75" t="s">
        <v>2106</v>
      </c>
      <c r="C20" s="66">
        <f>SUM(C21:C25)</f>
        <v>0</v>
      </c>
    </row>
    <row r="21" ht="17.25" customHeight="1" spans="1:3">
      <c r="A21" s="74">
        <v>2070901</v>
      </c>
      <c r="B21" s="65" t="s">
        <v>2107</v>
      </c>
      <c r="C21" s="70">
        <v>0</v>
      </c>
    </row>
    <row r="22" ht="17.25" customHeight="1" spans="1:3">
      <c r="A22" s="74">
        <v>2070902</v>
      </c>
      <c r="B22" s="65" t="s">
        <v>2108</v>
      </c>
      <c r="C22" s="70">
        <v>0</v>
      </c>
    </row>
    <row r="23" ht="17.25" customHeight="1" spans="1:3">
      <c r="A23" s="74">
        <v>2070903</v>
      </c>
      <c r="B23" s="65" t="s">
        <v>2109</v>
      </c>
      <c r="C23" s="70">
        <v>0</v>
      </c>
    </row>
    <row r="24" ht="17.25" customHeight="1" spans="1:3">
      <c r="A24" s="74">
        <v>2070904</v>
      </c>
      <c r="B24" s="65" t="s">
        <v>2110</v>
      </c>
      <c r="C24" s="70">
        <v>0</v>
      </c>
    </row>
    <row r="25" ht="17.25" customHeight="1" spans="1:3">
      <c r="A25" s="74">
        <v>2070999</v>
      </c>
      <c r="B25" s="65" t="s">
        <v>2111</v>
      </c>
      <c r="C25" s="70">
        <v>0</v>
      </c>
    </row>
    <row r="26" ht="17.25" customHeight="1" spans="1:3">
      <c r="A26" s="74">
        <v>20710</v>
      </c>
      <c r="B26" s="75" t="s">
        <v>2112</v>
      </c>
      <c r="C26" s="66">
        <f>SUM(C27:C28)</f>
        <v>0</v>
      </c>
    </row>
    <row r="27" ht="17.25" customHeight="1" spans="1:3">
      <c r="A27" s="74">
        <v>2071001</v>
      </c>
      <c r="B27" s="65" t="s">
        <v>2113</v>
      </c>
      <c r="C27" s="70">
        <v>0</v>
      </c>
    </row>
    <row r="28" ht="17.25" customHeight="1" spans="1:3">
      <c r="A28" s="74">
        <v>2071099</v>
      </c>
      <c r="B28" s="65" t="s">
        <v>2114</v>
      </c>
      <c r="C28" s="70">
        <v>0</v>
      </c>
    </row>
    <row r="29" ht="17.25" customHeight="1" spans="1:3">
      <c r="A29" s="74">
        <v>208</v>
      </c>
      <c r="B29" s="75" t="s">
        <v>2115</v>
      </c>
      <c r="C29" s="66">
        <f>C30+C34+C38</f>
        <v>44</v>
      </c>
    </row>
    <row r="30" ht="17.25" customHeight="1" spans="1:3">
      <c r="A30" s="74">
        <v>20822</v>
      </c>
      <c r="B30" s="75" t="s">
        <v>2116</v>
      </c>
      <c r="C30" s="66">
        <f>SUM(C31:C33)</f>
        <v>44</v>
      </c>
    </row>
    <row r="31" ht="17.25" customHeight="1" spans="1:3">
      <c r="A31" s="74">
        <v>2082201</v>
      </c>
      <c r="B31" s="65" t="s">
        <v>2117</v>
      </c>
      <c r="C31" s="70">
        <v>44</v>
      </c>
    </row>
    <row r="32" ht="17.25" customHeight="1" spans="1:3">
      <c r="A32" s="74">
        <v>2082202</v>
      </c>
      <c r="B32" s="65" t="s">
        <v>2118</v>
      </c>
      <c r="C32" s="70">
        <v>0</v>
      </c>
    </row>
    <row r="33" ht="17.25" customHeight="1" spans="1:3">
      <c r="A33" s="74">
        <v>2082299</v>
      </c>
      <c r="B33" s="65" t="s">
        <v>2119</v>
      </c>
      <c r="C33" s="70">
        <v>0</v>
      </c>
    </row>
    <row r="34" ht="17.25" customHeight="1" spans="1:3">
      <c r="A34" s="74">
        <v>20823</v>
      </c>
      <c r="B34" s="75" t="s">
        <v>2120</v>
      </c>
      <c r="C34" s="66">
        <f>SUM(C35:C37)</f>
        <v>0</v>
      </c>
    </row>
    <row r="35" ht="17.25" customHeight="1" spans="1:3">
      <c r="A35" s="74">
        <v>2082301</v>
      </c>
      <c r="B35" s="65" t="s">
        <v>2117</v>
      </c>
      <c r="C35" s="70">
        <v>0</v>
      </c>
    </row>
    <row r="36" ht="17.25" customHeight="1" spans="1:3">
      <c r="A36" s="74">
        <v>2082302</v>
      </c>
      <c r="B36" s="65" t="s">
        <v>2118</v>
      </c>
      <c r="C36" s="70">
        <v>0</v>
      </c>
    </row>
    <row r="37" ht="17.25" customHeight="1" spans="1:3">
      <c r="A37" s="74">
        <v>2082399</v>
      </c>
      <c r="B37" s="65" t="s">
        <v>2121</v>
      </c>
      <c r="C37" s="70">
        <v>0</v>
      </c>
    </row>
    <row r="38" ht="17.25" customHeight="1" spans="1:3">
      <c r="A38" s="74">
        <v>20829</v>
      </c>
      <c r="B38" s="75" t="s">
        <v>2122</v>
      </c>
      <c r="C38" s="66">
        <f>SUM(C39:C40)</f>
        <v>0</v>
      </c>
    </row>
    <row r="39" ht="17.25" customHeight="1" spans="1:3">
      <c r="A39" s="74">
        <v>2082901</v>
      </c>
      <c r="B39" s="65" t="s">
        <v>2118</v>
      </c>
      <c r="C39" s="70">
        <v>0</v>
      </c>
    </row>
    <row r="40" ht="17.25" customHeight="1" spans="1:3">
      <c r="A40" s="74">
        <v>2082999</v>
      </c>
      <c r="B40" s="65" t="s">
        <v>2123</v>
      </c>
      <c r="C40" s="70">
        <v>0</v>
      </c>
    </row>
    <row r="41" ht="17.25" customHeight="1" spans="1:3">
      <c r="A41" s="74">
        <v>211</v>
      </c>
      <c r="B41" s="75" t="s">
        <v>2124</v>
      </c>
      <c r="C41" s="66">
        <f>SUM(C42,C47)</f>
        <v>0</v>
      </c>
    </row>
    <row r="42" ht="17.25" customHeight="1" spans="1:3">
      <c r="A42" s="74">
        <v>21160</v>
      </c>
      <c r="B42" s="75" t="s">
        <v>2125</v>
      </c>
      <c r="C42" s="66">
        <f>SUM(C43:C46)</f>
        <v>0</v>
      </c>
    </row>
    <row r="43" ht="17.25" customHeight="1" spans="1:3">
      <c r="A43" s="74">
        <v>2116001</v>
      </c>
      <c r="B43" s="65" t="s">
        <v>2126</v>
      </c>
      <c r="C43" s="70">
        <v>0</v>
      </c>
    </row>
    <row r="44" ht="17.25" customHeight="1" spans="1:3">
      <c r="A44" s="74">
        <v>2116002</v>
      </c>
      <c r="B44" s="65" t="s">
        <v>2127</v>
      </c>
      <c r="C44" s="70">
        <v>0</v>
      </c>
    </row>
    <row r="45" ht="17.25" customHeight="1" spans="1:3">
      <c r="A45" s="74">
        <v>2116003</v>
      </c>
      <c r="B45" s="65" t="s">
        <v>2128</v>
      </c>
      <c r="C45" s="70">
        <v>0</v>
      </c>
    </row>
    <row r="46" ht="17.25" customHeight="1" spans="1:3">
      <c r="A46" s="74">
        <v>2116099</v>
      </c>
      <c r="B46" s="65" t="s">
        <v>2129</v>
      </c>
      <c r="C46" s="70">
        <v>0</v>
      </c>
    </row>
    <row r="47" ht="17.25" customHeight="1" spans="1:3">
      <c r="A47" s="74">
        <v>21161</v>
      </c>
      <c r="B47" s="75" t="s">
        <v>2130</v>
      </c>
      <c r="C47" s="66">
        <f>SUM(C48:C51)</f>
        <v>0</v>
      </c>
    </row>
    <row r="48" ht="17.25" customHeight="1" spans="1:3">
      <c r="A48" s="74">
        <v>2116101</v>
      </c>
      <c r="B48" s="65" t="s">
        <v>2131</v>
      </c>
      <c r="C48" s="70">
        <v>0</v>
      </c>
    </row>
    <row r="49" ht="17.25" customHeight="1" spans="1:3">
      <c r="A49" s="74">
        <v>2116102</v>
      </c>
      <c r="B49" s="65" t="s">
        <v>2132</v>
      </c>
      <c r="C49" s="70">
        <v>0</v>
      </c>
    </row>
    <row r="50" ht="17.25" customHeight="1" spans="1:3">
      <c r="A50" s="74">
        <v>2116103</v>
      </c>
      <c r="B50" s="65" t="s">
        <v>2133</v>
      </c>
      <c r="C50" s="70">
        <v>0</v>
      </c>
    </row>
    <row r="51" ht="17.25" customHeight="1" spans="1:3">
      <c r="A51" s="74">
        <v>2116104</v>
      </c>
      <c r="B51" s="65" t="s">
        <v>2134</v>
      </c>
      <c r="C51" s="70">
        <v>0</v>
      </c>
    </row>
    <row r="52" ht="17.25" customHeight="1" spans="1:3">
      <c r="A52" s="74">
        <v>212</v>
      </c>
      <c r="B52" s="75" t="s">
        <v>2135</v>
      </c>
      <c r="C52" s="66">
        <f>SUM(C53,C66,C70:C71,C77,C81,C85,C89,C95)</f>
        <v>14228</v>
      </c>
    </row>
    <row r="53" ht="17.25" customHeight="1" spans="1:3">
      <c r="A53" s="74">
        <v>21208</v>
      </c>
      <c r="B53" s="75" t="s">
        <v>2136</v>
      </c>
      <c r="C53" s="66">
        <f>SUM(C54:C65)</f>
        <v>13732</v>
      </c>
    </row>
    <row r="54" ht="17.25" customHeight="1" spans="1:3">
      <c r="A54" s="74">
        <v>2120801</v>
      </c>
      <c r="B54" s="65" t="s">
        <v>2137</v>
      </c>
      <c r="C54" s="70">
        <v>6439</v>
      </c>
    </row>
    <row r="55" ht="17.25" customHeight="1" spans="1:3">
      <c r="A55" s="74">
        <v>2120802</v>
      </c>
      <c r="B55" s="65" t="s">
        <v>2138</v>
      </c>
      <c r="C55" s="70">
        <v>200</v>
      </c>
    </row>
    <row r="56" ht="17.25" customHeight="1" spans="1:3">
      <c r="A56" s="74">
        <v>2120803</v>
      </c>
      <c r="B56" s="65" t="s">
        <v>2139</v>
      </c>
      <c r="C56" s="70">
        <v>2749</v>
      </c>
    </row>
    <row r="57" ht="17.25" customHeight="1" spans="1:3">
      <c r="A57" s="74">
        <v>2120804</v>
      </c>
      <c r="B57" s="65" t="s">
        <v>2140</v>
      </c>
      <c r="C57" s="70">
        <v>126</v>
      </c>
    </row>
    <row r="58" ht="17.25" customHeight="1" spans="1:3">
      <c r="A58" s="74">
        <v>2120805</v>
      </c>
      <c r="B58" s="65" t="s">
        <v>2141</v>
      </c>
      <c r="C58" s="70">
        <v>2410</v>
      </c>
    </row>
    <row r="59" ht="17.25" customHeight="1" spans="1:3">
      <c r="A59" s="74">
        <v>2120806</v>
      </c>
      <c r="B59" s="65" t="s">
        <v>2142</v>
      </c>
      <c r="C59" s="70">
        <v>0</v>
      </c>
    </row>
    <row r="60" ht="17.25" customHeight="1" spans="1:3">
      <c r="A60" s="74">
        <v>2120807</v>
      </c>
      <c r="B60" s="65" t="s">
        <v>2143</v>
      </c>
      <c r="C60" s="70">
        <v>1010</v>
      </c>
    </row>
    <row r="61" ht="17.25" customHeight="1" spans="1:3">
      <c r="A61" s="74">
        <v>2120809</v>
      </c>
      <c r="B61" s="65" t="s">
        <v>2144</v>
      </c>
      <c r="C61" s="70">
        <v>0</v>
      </c>
    </row>
    <row r="62" ht="17.25" customHeight="1" spans="1:3">
      <c r="A62" s="74">
        <v>2120810</v>
      </c>
      <c r="B62" s="65" t="s">
        <v>2145</v>
      </c>
      <c r="C62" s="70">
        <v>47</v>
      </c>
    </row>
    <row r="63" ht="17.25" customHeight="1" spans="1:3">
      <c r="A63" s="74">
        <v>2120811</v>
      </c>
      <c r="B63" s="65" t="s">
        <v>2146</v>
      </c>
      <c r="C63" s="70">
        <v>751</v>
      </c>
    </row>
    <row r="64" ht="17.25" customHeight="1" spans="1:3">
      <c r="A64" s="74">
        <v>2120813</v>
      </c>
      <c r="B64" s="65" t="s">
        <v>2147</v>
      </c>
      <c r="C64" s="70">
        <v>0</v>
      </c>
    </row>
    <row r="65" ht="17.25" customHeight="1" spans="1:3">
      <c r="A65" s="74">
        <v>2120899</v>
      </c>
      <c r="B65" s="65" t="s">
        <v>2148</v>
      </c>
      <c r="C65" s="70">
        <v>0</v>
      </c>
    </row>
    <row r="66" ht="17.25" customHeight="1" spans="1:3">
      <c r="A66" s="74">
        <v>21210</v>
      </c>
      <c r="B66" s="75" t="s">
        <v>2149</v>
      </c>
      <c r="C66" s="66">
        <f>SUM(C67:C69)</f>
        <v>496</v>
      </c>
    </row>
    <row r="67" ht="17.25" customHeight="1" spans="1:3">
      <c r="A67" s="74">
        <v>2121001</v>
      </c>
      <c r="B67" s="65" t="s">
        <v>2137</v>
      </c>
      <c r="C67" s="70">
        <v>496</v>
      </c>
    </row>
    <row r="68" ht="17.25" customHeight="1" spans="1:3">
      <c r="A68" s="74">
        <v>2121002</v>
      </c>
      <c r="B68" s="65" t="s">
        <v>2138</v>
      </c>
      <c r="C68" s="70">
        <v>0</v>
      </c>
    </row>
    <row r="69" ht="17.25" customHeight="1" spans="1:3">
      <c r="A69" s="74">
        <v>2121099</v>
      </c>
      <c r="B69" s="65" t="s">
        <v>2150</v>
      </c>
      <c r="C69" s="70">
        <v>0</v>
      </c>
    </row>
    <row r="70" ht="17.25" customHeight="1" spans="1:3">
      <c r="A70" s="74">
        <v>21211</v>
      </c>
      <c r="B70" s="75" t="s">
        <v>2151</v>
      </c>
      <c r="C70" s="70">
        <v>0</v>
      </c>
    </row>
    <row r="71" ht="17.25" customHeight="1" spans="1:3">
      <c r="A71" s="74">
        <v>21213</v>
      </c>
      <c r="B71" s="75" t="s">
        <v>2152</v>
      </c>
      <c r="C71" s="66">
        <f>SUM(C72:C76)</f>
        <v>0</v>
      </c>
    </row>
    <row r="72" ht="17.25" customHeight="1" spans="1:3">
      <c r="A72" s="74">
        <v>2121301</v>
      </c>
      <c r="B72" s="65" t="s">
        <v>2153</v>
      </c>
      <c r="C72" s="70">
        <v>0</v>
      </c>
    </row>
    <row r="73" ht="17.25" customHeight="1" spans="1:3">
      <c r="A73" s="74">
        <v>2121302</v>
      </c>
      <c r="B73" s="65" t="s">
        <v>2154</v>
      </c>
      <c r="C73" s="70">
        <v>0</v>
      </c>
    </row>
    <row r="74" ht="17.25" customHeight="1" spans="1:3">
      <c r="A74" s="74">
        <v>2121303</v>
      </c>
      <c r="B74" s="65" t="s">
        <v>2155</v>
      </c>
      <c r="C74" s="70">
        <v>0</v>
      </c>
    </row>
    <row r="75" ht="17.25" customHeight="1" spans="1:3">
      <c r="A75" s="74">
        <v>2121304</v>
      </c>
      <c r="B75" s="65" t="s">
        <v>2156</v>
      </c>
      <c r="C75" s="70">
        <v>0</v>
      </c>
    </row>
    <row r="76" ht="17.25" customHeight="1" spans="1:3">
      <c r="A76" s="74">
        <v>2121399</v>
      </c>
      <c r="B76" s="65" t="s">
        <v>2157</v>
      </c>
      <c r="C76" s="70">
        <v>0</v>
      </c>
    </row>
    <row r="77" ht="17.25" customHeight="1" spans="1:3">
      <c r="A77" s="74">
        <v>21214</v>
      </c>
      <c r="B77" s="75" t="s">
        <v>2158</v>
      </c>
      <c r="C77" s="66">
        <f>SUM(C78:C80)</f>
        <v>0</v>
      </c>
    </row>
    <row r="78" ht="17.25" customHeight="1" spans="1:3">
      <c r="A78" s="74">
        <v>2121401</v>
      </c>
      <c r="B78" s="65" t="s">
        <v>2159</v>
      </c>
      <c r="C78" s="70">
        <v>0</v>
      </c>
    </row>
    <row r="79" ht="17.25" customHeight="1" spans="1:3">
      <c r="A79" s="74">
        <v>2121402</v>
      </c>
      <c r="B79" s="65" t="s">
        <v>2160</v>
      </c>
      <c r="C79" s="70">
        <v>0</v>
      </c>
    </row>
    <row r="80" ht="17.25" customHeight="1" spans="1:3">
      <c r="A80" s="74">
        <v>2121499</v>
      </c>
      <c r="B80" s="65" t="s">
        <v>2161</v>
      </c>
      <c r="C80" s="70">
        <v>0</v>
      </c>
    </row>
    <row r="81" ht="17.25" customHeight="1" spans="1:3">
      <c r="A81" s="74">
        <v>21215</v>
      </c>
      <c r="B81" s="75" t="s">
        <v>2162</v>
      </c>
      <c r="C81" s="66">
        <f>SUM(C82:C84)</f>
        <v>0</v>
      </c>
    </row>
    <row r="82" ht="17.25" customHeight="1" spans="1:3">
      <c r="A82" s="74">
        <v>2121501</v>
      </c>
      <c r="B82" s="65" t="s">
        <v>2163</v>
      </c>
      <c r="C82" s="70">
        <v>0</v>
      </c>
    </row>
    <row r="83" ht="17.25" customHeight="1" spans="1:3">
      <c r="A83" s="74">
        <v>2121502</v>
      </c>
      <c r="B83" s="65" t="s">
        <v>2164</v>
      </c>
      <c r="C83" s="70">
        <v>0</v>
      </c>
    </row>
    <row r="84" ht="17.25" customHeight="1" spans="1:3">
      <c r="A84" s="74">
        <v>2121599</v>
      </c>
      <c r="B84" s="65" t="s">
        <v>2165</v>
      </c>
      <c r="C84" s="70">
        <v>0</v>
      </c>
    </row>
    <row r="85" ht="17.25" customHeight="1" spans="1:3">
      <c r="A85" s="74">
        <v>21216</v>
      </c>
      <c r="B85" s="75" t="s">
        <v>2166</v>
      </c>
      <c r="C85" s="66">
        <f>SUM(C86:C88)</f>
        <v>0</v>
      </c>
    </row>
    <row r="86" ht="17.25" customHeight="1" spans="1:3">
      <c r="A86" s="74">
        <v>2121601</v>
      </c>
      <c r="B86" s="65" t="s">
        <v>2163</v>
      </c>
      <c r="C86" s="70">
        <v>0</v>
      </c>
    </row>
    <row r="87" ht="17.25" customHeight="1" spans="1:3">
      <c r="A87" s="74">
        <v>2121602</v>
      </c>
      <c r="B87" s="65" t="s">
        <v>2164</v>
      </c>
      <c r="C87" s="70">
        <v>0</v>
      </c>
    </row>
    <row r="88" ht="17.25" customHeight="1" spans="1:3">
      <c r="A88" s="74">
        <v>2121699</v>
      </c>
      <c r="B88" s="65" t="s">
        <v>2167</v>
      </c>
      <c r="C88" s="70">
        <v>0</v>
      </c>
    </row>
    <row r="89" ht="17.25" customHeight="1" spans="1:3">
      <c r="A89" s="74">
        <v>21217</v>
      </c>
      <c r="B89" s="75" t="s">
        <v>2168</v>
      </c>
      <c r="C89" s="66">
        <f>SUM(C90:C94)</f>
        <v>0</v>
      </c>
    </row>
    <row r="90" ht="17.25" customHeight="1" spans="1:3">
      <c r="A90" s="74">
        <v>2121701</v>
      </c>
      <c r="B90" s="65" t="s">
        <v>2169</v>
      </c>
      <c r="C90" s="70">
        <v>0</v>
      </c>
    </row>
    <row r="91" ht="17.25" customHeight="1" spans="1:3">
      <c r="A91" s="74">
        <v>2121702</v>
      </c>
      <c r="B91" s="65" t="s">
        <v>2170</v>
      </c>
      <c r="C91" s="70">
        <v>0</v>
      </c>
    </row>
    <row r="92" ht="17.25" customHeight="1" spans="1:3">
      <c r="A92" s="74">
        <v>2121703</v>
      </c>
      <c r="B92" s="65" t="s">
        <v>2171</v>
      </c>
      <c r="C92" s="70">
        <v>0</v>
      </c>
    </row>
    <row r="93" ht="17.25" customHeight="1" spans="1:3">
      <c r="A93" s="74">
        <v>2121704</v>
      </c>
      <c r="B93" s="65" t="s">
        <v>2172</v>
      </c>
      <c r="C93" s="70">
        <v>0</v>
      </c>
    </row>
    <row r="94" ht="17.25" customHeight="1" spans="1:3">
      <c r="A94" s="74">
        <v>2121799</v>
      </c>
      <c r="B94" s="65" t="s">
        <v>2173</v>
      </c>
      <c r="C94" s="70">
        <v>0</v>
      </c>
    </row>
    <row r="95" ht="17.25" customHeight="1" spans="1:3">
      <c r="A95" s="74">
        <v>21218</v>
      </c>
      <c r="B95" s="75" t="s">
        <v>2174</v>
      </c>
      <c r="C95" s="66">
        <f>SUM(C96:C97)</f>
        <v>0</v>
      </c>
    </row>
    <row r="96" ht="17.25" customHeight="1" spans="1:3">
      <c r="A96" s="74">
        <v>2121801</v>
      </c>
      <c r="B96" s="65" t="s">
        <v>2175</v>
      </c>
      <c r="C96" s="70">
        <v>0</v>
      </c>
    </row>
    <row r="97" ht="17.25" customHeight="1" spans="1:3">
      <c r="A97" s="74">
        <v>2121899</v>
      </c>
      <c r="B97" s="65" t="s">
        <v>2176</v>
      </c>
      <c r="C97" s="70">
        <v>0</v>
      </c>
    </row>
    <row r="98" ht="17.25" customHeight="1" spans="1:3">
      <c r="A98" s="74">
        <v>213</v>
      </c>
      <c r="B98" s="75" t="s">
        <v>2177</v>
      </c>
      <c r="C98" s="66">
        <f>SUM(C99,C104,C109,C114,C117)</f>
        <v>0</v>
      </c>
    </row>
    <row r="99" ht="17.25" customHeight="1" spans="1:3">
      <c r="A99" s="74">
        <v>21366</v>
      </c>
      <c r="B99" s="75" t="s">
        <v>2178</v>
      </c>
      <c r="C99" s="66">
        <f>SUM(C100:C103)</f>
        <v>0</v>
      </c>
    </row>
    <row r="100" ht="17.25" customHeight="1" spans="1:3">
      <c r="A100" s="74">
        <v>2136601</v>
      </c>
      <c r="B100" s="65" t="s">
        <v>2118</v>
      </c>
      <c r="C100" s="70">
        <v>0</v>
      </c>
    </row>
    <row r="101" ht="17.25" customHeight="1" spans="1:3">
      <c r="A101" s="74">
        <v>2136602</v>
      </c>
      <c r="B101" s="65" t="s">
        <v>2179</v>
      </c>
      <c r="C101" s="70">
        <v>0</v>
      </c>
    </row>
    <row r="102" ht="17.25" customHeight="1" spans="1:3">
      <c r="A102" s="74">
        <v>2136603</v>
      </c>
      <c r="B102" s="65" t="s">
        <v>2180</v>
      </c>
      <c r="C102" s="70">
        <v>0</v>
      </c>
    </row>
    <row r="103" ht="17.25" customHeight="1" spans="1:3">
      <c r="A103" s="74">
        <v>2136699</v>
      </c>
      <c r="B103" s="65" t="s">
        <v>2181</v>
      </c>
      <c r="C103" s="70">
        <v>0</v>
      </c>
    </row>
    <row r="104" ht="17.25" customHeight="1" spans="1:3">
      <c r="A104" s="74">
        <v>21367</v>
      </c>
      <c r="B104" s="75" t="s">
        <v>2182</v>
      </c>
      <c r="C104" s="66">
        <f>SUM(C105:C108)</f>
        <v>0</v>
      </c>
    </row>
    <row r="105" ht="17.25" customHeight="1" spans="1:3">
      <c r="A105" s="74">
        <v>2136701</v>
      </c>
      <c r="B105" s="65" t="s">
        <v>2118</v>
      </c>
      <c r="C105" s="70">
        <v>0</v>
      </c>
    </row>
    <row r="106" ht="17.25" customHeight="1" spans="1:3">
      <c r="A106" s="74">
        <v>2136702</v>
      </c>
      <c r="B106" s="65" t="s">
        <v>2179</v>
      </c>
      <c r="C106" s="70">
        <v>0</v>
      </c>
    </row>
    <row r="107" ht="17.25" customHeight="1" spans="1:3">
      <c r="A107" s="74">
        <v>2136703</v>
      </c>
      <c r="B107" s="65" t="s">
        <v>2183</v>
      </c>
      <c r="C107" s="70">
        <v>0</v>
      </c>
    </row>
    <row r="108" ht="17.25" customHeight="1" spans="1:3">
      <c r="A108" s="74">
        <v>2136799</v>
      </c>
      <c r="B108" s="65" t="s">
        <v>2184</v>
      </c>
      <c r="C108" s="70">
        <v>0</v>
      </c>
    </row>
    <row r="109" ht="17.25" customHeight="1" spans="1:3">
      <c r="A109" s="74">
        <v>21369</v>
      </c>
      <c r="B109" s="75" t="s">
        <v>2185</v>
      </c>
      <c r="C109" s="66">
        <f>SUM(C110:C113)</f>
        <v>0</v>
      </c>
    </row>
    <row r="110" ht="17.25" customHeight="1" spans="1:3">
      <c r="A110" s="74">
        <v>2136901</v>
      </c>
      <c r="B110" s="65" t="s">
        <v>2186</v>
      </c>
      <c r="C110" s="70">
        <v>0</v>
      </c>
    </row>
    <row r="111" ht="17.25" customHeight="1" spans="1:3">
      <c r="A111" s="74">
        <v>2136902</v>
      </c>
      <c r="B111" s="65" t="s">
        <v>2187</v>
      </c>
      <c r="C111" s="70">
        <v>0</v>
      </c>
    </row>
    <row r="112" ht="17.25" customHeight="1" spans="1:3">
      <c r="A112" s="74">
        <v>2136903</v>
      </c>
      <c r="B112" s="65" t="s">
        <v>2188</v>
      </c>
      <c r="C112" s="70">
        <v>0</v>
      </c>
    </row>
    <row r="113" ht="17.25" customHeight="1" spans="1:3">
      <c r="A113" s="74">
        <v>2136999</v>
      </c>
      <c r="B113" s="65" t="s">
        <v>2189</v>
      </c>
      <c r="C113" s="70">
        <v>0</v>
      </c>
    </row>
    <row r="114" ht="17.25" customHeight="1" spans="1:3">
      <c r="A114" s="74">
        <v>21370</v>
      </c>
      <c r="B114" s="75" t="s">
        <v>2190</v>
      </c>
      <c r="C114" s="66">
        <f>SUM(C115:C116)</f>
        <v>0</v>
      </c>
    </row>
    <row r="115" ht="17.25" customHeight="1" spans="1:3">
      <c r="A115" s="74">
        <v>2137001</v>
      </c>
      <c r="B115" s="65" t="s">
        <v>2191</v>
      </c>
      <c r="C115" s="70">
        <v>0</v>
      </c>
    </row>
    <row r="116" ht="17.25" customHeight="1" spans="1:3">
      <c r="A116" s="74">
        <v>2137099</v>
      </c>
      <c r="B116" s="65" t="s">
        <v>2192</v>
      </c>
      <c r="C116" s="70">
        <v>0</v>
      </c>
    </row>
    <row r="117" ht="17.25" customHeight="1" spans="1:3">
      <c r="A117" s="74">
        <v>21371</v>
      </c>
      <c r="B117" s="75" t="s">
        <v>2193</v>
      </c>
      <c r="C117" s="66">
        <f>SUM(C118:C121)</f>
        <v>0</v>
      </c>
    </row>
    <row r="118" ht="17.25" customHeight="1" spans="1:3">
      <c r="A118" s="74">
        <v>2137101</v>
      </c>
      <c r="B118" s="65" t="s">
        <v>2194</v>
      </c>
      <c r="C118" s="70">
        <v>0</v>
      </c>
    </row>
    <row r="119" ht="17.25" customHeight="1" spans="1:3">
      <c r="A119" s="74">
        <v>2137102</v>
      </c>
      <c r="B119" s="65" t="s">
        <v>2195</v>
      </c>
      <c r="C119" s="70">
        <v>0</v>
      </c>
    </row>
    <row r="120" ht="17.25" customHeight="1" spans="1:3">
      <c r="A120" s="74">
        <v>2137103</v>
      </c>
      <c r="B120" s="65" t="s">
        <v>2196</v>
      </c>
      <c r="C120" s="70">
        <v>0</v>
      </c>
    </row>
    <row r="121" ht="17.25" customHeight="1" spans="1:3">
      <c r="A121" s="74">
        <v>2137199</v>
      </c>
      <c r="B121" s="65" t="s">
        <v>2197</v>
      </c>
      <c r="C121" s="70">
        <v>0</v>
      </c>
    </row>
    <row r="122" ht="17.25" customHeight="1" spans="1:3">
      <c r="A122" s="74">
        <v>214</v>
      </c>
      <c r="B122" s="75" t="s">
        <v>2198</v>
      </c>
      <c r="C122" s="66">
        <f>SUM(C123,C128,C133,C138,C147,C154,C163,C166,C169,C170)</f>
        <v>0</v>
      </c>
    </row>
    <row r="123" ht="17.25" customHeight="1" spans="1:3">
      <c r="A123" s="74">
        <v>21460</v>
      </c>
      <c r="B123" s="75" t="s">
        <v>2199</v>
      </c>
      <c r="C123" s="66">
        <f>SUM(C124:C127)</f>
        <v>0</v>
      </c>
    </row>
    <row r="124" ht="17.25" customHeight="1" spans="1:3">
      <c r="A124" s="74">
        <v>2146001</v>
      </c>
      <c r="B124" s="65" t="s">
        <v>2200</v>
      </c>
      <c r="C124" s="70">
        <v>0</v>
      </c>
    </row>
    <row r="125" ht="17.25" customHeight="1" spans="1:3">
      <c r="A125" s="74">
        <v>2146002</v>
      </c>
      <c r="B125" s="65" t="s">
        <v>2201</v>
      </c>
      <c r="C125" s="70">
        <v>0</v>
      </c>
    </row>
    <row r="126" ht="17.25" customHeight="1" spans="1:3">
      <c r="A126" s="74">
        <v>2146003</v>
      </c>
      <c r="B126" s="65" t="s">
        <v>2202</v>
      </c>
      <c r="C126" s="70">
        <v>0</v>
      </c>
    </row>
    <row r="127" ht="17.25" customHeight="1" spans="1:3">
      <c r="A127" s="74">
        <v>2146099</v>
      </c>
      <c r="B127" s="65" t="s">
        <v>2203</v>
      </c>
      <c r="C127" s="70">
        <v>0</v>
      </c>
    </row>
    <row r="128" ht="17.25" customHeight="1" spans="1:3">
      <c r="A128" s="74">
        <v>21462</v>
      </c>
      <c r="B128" s="75" t="s">
        <v>2204</v>
      </c>
      <c r="C128" s="66">
        <f>SUM(C129:C132)</f>
        <v>0</v>
      </c>
    </row>
    <row r="129" ht="17.25" customHeight="1" spans="1:3">
      <c r="A129" s="74">
        <v>2146201</v>
      </c>
      <c r="B129" s="65" t="s">
        <v>2202</v>
      </c>
      <c r="C129" s="70">
        <v>0</v>
      </c>
    </row>
    <row r="130" ht="17.25" customHeight="1" spans="1:3">
      <c r="A130" s="74">
        <v>2146202</v>
      </c>
      <c r="B130" s="65" t="s">
        <v>2205</v>
      </c>
      <c r="C130" s="70">
        <v>0</v>
      </c>
    </row>
    <row r="131" ht="17.25" customHeight="1" spans="1:3">
      <c r="A131" s="74">
        <v>2146203</v>
      </c>
      <c r="B131" s="65" t="s">
        <v>2206</v>
      </c>
      <c r="C131" s="70">
        <v>0</v>
      </c>
    </row>
    <row r="132" ht="17.25" customHeight="1" spans="1:3">
      <c r="A132" s="74">
        <v>2146299</v>
      </c>
      <c r="B132" s="65" t="s">
        <v>2207</v>
      </c>
      <c r="C132" s="70">
        <v>0</v>
      </c>
    </row>
    <row r="133" ht="17.25" customHeight="1" spans="1:3">
      <c r="A133" s="74">
        <v>21463</v>
      </c>
      <c r="B133" s="75" t="s">
        <v>2208</v>
      </c>
      <c r="C133" s="66">
        <f>SUM(C134:C137)</f>
        <v>0</v>
      </c>
    </row>
    <row r="134" ht="17.25" customHeight="1" spans="1:3">
      <c r="A134" s="74">
        <v>2146301</v>
      </c>
      <c r="B134" s="65" t="s">
        <v>2209</v>
      </c>
      <c r="C134" s="70">
        <v>0</v>
      </c>
    </row>
    <row r="135" ht="17.25" customHeight="1" spans="1:3">
      <c r="A135" s="74">
        <v>2146302</v>
      </c>
      <c r="B135" s="65" t="s">
        <v>2210</v>
      </c>
      <c r="C135" s="70">
        <v>0</v>
      </c>
    </row>
    <row r="136" ht="17.25" customHeight="1" spans="1:3">
      <c r="A136" s="74">
        <v>2146303</v>
      </c>
      <c r="B136" s="65" t="s">
        <v>2211</v>
      </c>
      <c r="C136" s="70">
        <v>0</v>
      </c>
    </row>
    <row r="137" ht="17.25" customHeight="1" spans="1:3">
      <c r="A137" s="74">
        <v>2146399</v>
      </c>
      <c r="B137" s="65" t="s">
        <v>2212</v>
      </c>
      <c r="C137" s="70">
        <v>0</v>
      </c>
    </row>
    <row r="138" ht="17.25" customHeight="1" spans="1:3">
      <c r="A138" s="74">
        <v>21464</v>
      </c>
      <c r="B138" s="75" t="s">
        <v>2213</v>
      </c>
      <c r="C138" s="66">
        <f>SUM(C139:C146)</f>
        <v>0</v>
      </c>
    </row>
    <row r="139" ht="17.25" customHeight="1" spans="1:3">
      <c r="A139" s="74">
        <v>2146401</v>
      </c>
      <c r="B139" s="65" t="s">
        <v>2214</v>
      </c>
      <c r="C139" s="70">
        <v>0</v>
      </c>
    </row>
    <row r="140" ht="17.25" customHeight="1" spans="1:3">
      <c r="A140" s="74">
        <v>2146402</v>
      </c>
      <c r="B140" s="65" t="s">
        <v>2215</v>
      </c>
      <c r="C140" s="70">
        <v>0</v>
      </c>
    </row>
    <row r="141" ht="17.25" customHeight="1" spans="1:3">
      <c r="A141" s="74">
        <v>2146403</v>
      </c>
      <c r="B141" s="65" t="s">
        <v>2216</v>
      </c>
      <c r="C141" s="70">
        <v>0</v>
      </c>
    </row>
    <row r="142" ht="17.25" customHeight="1" spans="1:3">
      <c r="A142" s="74">
        <v>2146404</v>
      </c>
      <c r="B142" s="65" t="s">
        <v>2217</v>
      </c>
      <c r="C142" s="70">
        <v>0</v>
      </c>
    </row>
    <row r="143" ht="17.25" customHeight="1" spans="1:3">
      <c r="A143" s="74">
        <v>2146405</v>
      </c>
      <c r="B143" s="65" t="s">
        <v>2218</v>
      </c>
      <c r="C143" s="70">
        <v>0</v>
      </c>
    </row>
    <row r="144" ht="17.25" customHeight="1" spans="1:3">
      <c r="A144" s="74">
        <v>2146406</v>
      </c>
      <c r="B144" s="65" t="s">
        <v>2219</v>
      </c>
      <c r="C144" s="70">
        <v>0</v>
      </c>
    </row>
    <row r="145" ht="17.25" customHeight="1" spans="1:3">
      <c r="A145" s="74">
        <v>2146407</v>
      </c>
      <c r="B145" s="65" t="s">
        <v>2220</v>
      </c>
      <c r="C145" s="70">
        <v>0</v>
      </c>
    </row>
    <row r="146" ht="17.25" customHeight="1" spans="1:3">
      <c r="A146" s="74">
        <v>2146499</v>
      </c>
      <c r="B146" s="65" t="s">
        <v>2221</v>
      </c>
      <c r="C146" s="70">
        <v>0</v>
      </c>
    </row>
    <row r="147" ht="17.25" customHeight="1" spans="1:3">
      <c r="A147" s="74">
        <v>21468</v>
      </c>
      <c r="B147" s="75" t="s">
        <v>2222</v>
      </c>
      <c r="C147" s="66">
        <f>SUM(C148:C153)</f>
        <v>0</v>
      </c>
    </row>
    <row r="148" ht="17.25" customHeight="1" spans="1:3">
      <c r="A148" s="74">
        <v>2146801</v>
      </c>
      <c r="B148" s="65" t="s">
        <v>2223</v>
      </c>
      <c r="C148" s="70">
        <v>0</v>
      </c>
    </row>
    <row r="149" ht="17.25" customHeight="1" spans="1:3">
      <c r="A149" s="74">
        <v>2146802</v>
      </c>
      <c r="B149" s="65" t="s">
        <v>2224</v>
      </c>
      <c r="C149" s="70">
        <v>0</v>
      </c>
    </row>
    <row r="150" ht="17.25" customHeight="1" spans="1:3">
      <c r="A150" s="74">
        <v>2146803</v>
      </c>
      <c r="B150" s="65" t="s">
        <v>2225</v>
      </c>
      <c r="C150" s="70">
        <v>0</v>
      </c>
    </row>
    <row r="151" ht="17.25" customHeight="1" spans="1:3">
      <c r="A151" s="74">
        <v>2146804</v>
      </c>
      <c r="B151" s="65" t="s">
        <v>2226</v>
      </c>
      <c r="C151" s="70">
        <v>0</v>
      </c>
    </row>
    <row r="152" ht="17.25" customHeight="1" spans="1:3">
      <c r="A152" s="74">
        <v>2146805</v>
      </c>
      <c r="B152" s="65" t="s">
        <v>2227</v>
      </c>
      <c r="C152" s="70">
        <v>0</v>
      </c>
    </row>
    <row r="153" ht="17.25" customHeight="1" spans="1:3">
      <c r="A153" s="74">
        <v>2146899</v>
      </c>
      <c r="B153" s="65" t="s">
        <v>2228</v>
      </c>
      <c r="C153" s="70">
        <v>0</v>
      </c>
    </row>
    <row r="154" ht="17.25" customHeight="1" spans="1:3">
      <c r="A154" s="74">
        <v>21469</v>
      </c>
      <c r="B154" s="75" t="s">
        <v>2229</v>
      </c>
      <c r="C154" s="66">
        <f>SUM(C155:C162)</f>
        <v>0</v>
      </c>
    </row>
    <row r="155" ht="17.25" customHeight="1" spans="1:3">
      <c r="A155" s="74">
        <v>2146901</v>
      </c>
      <c r="B155" s="65" t="s">
        <v>2230</v>
      </c>
      <c r="C155" s="70">
        <v>0</v>
      </c>
    </row>
    <row r="156" ht="17.25" customHeight="1" spans="1:3">
      <c r="A156" s="74">
        <v>2146902</v>
      </c>
      <c r="B156" s="65" t="s">
        <v>2231</v>
      </c>
      <c r="C156" s="70">
        <v>0</v>
      </c>
    </row>
    <row r="157" ht="17.25" customHeight="1" spans="1:3">
      <c r="A157" s="74">
        <v>2146903</v>
      </c>
      <c r="B157" s="65" t="s">
        <v>2232</v>
      </c>
      <c r="C157" s="70">
        <v>0</v>
      </c>
    </row>
    <row r="158" ht="17.25" customHeight="1" spans="1:3">
      <c r="A158" s="74">
        <v>2146904</v>
      </c>
      <c r="B158" s="65" t="s">
        <v>2233</v>
      </c>
      <c r="C158" s="70">
        <v>0</v>
      </c>
    </row>
    <row r="159" ht="17.25" customHeight="1" spans="1:3">
      <c r="A159" s="74">
        <v>2146906</v>
      </c>
      <c r="B159" s="65" t="s">
        <v>2234</v>
      </c>
      <c r="C159" s="70">
        <v>0</v>
      </c>
    </row>
    <row r="160" ht="17.25" customHeight="1" spans="1:3">
      <c r="A160" s="74">
        <v>2146907</v>
      </c>
      <c r="B160" s="65" t="s">
        <v>2235</v>
      </c>
      <c r="C160" s="70">
        <v>0</v>
      </c>
    </row>
    <row r="161" ht="17.25" customHeight="1" spans="1:3">
      <c r="A161" s="74">
        <v>2146908</v>
      </c>
      <c r="B161" s="65" t="s">
        <v>2236</v>
      </c>
      <c r="C161" s="70">
        <v>0</v>
      </c>
    </row>
    <row r="162" ht="17.25" customHeight="1" spans="1:3">
      <c r="A162" s="74">
        <v>2146999</v>
      </c>
      <c r="B162" s="65" t="s">
        <v>2237</v>
      </c>
      <c r="C162" s="70">
        <v>0</v>
      </c>
    </row>
    <row r="163" ht="17.25" customHeight="1" spans="1:3">
      <c r="A163" s="74">
        <v>21470</v>
      </c>
      <c r="B163" s="75" t="s">
        <v>2238</v>
      </c>
      <c r="C163" s="66">
        <f>SUM(C164:C165)</f>
        <v>0</v>
      </c>
    </row>
    <row r="164" ht="17.25" customHeight="1" spans="1:3">
      <c r="A164" s="74">
        <v>2147001</v>
      </c>
      <c r="B164" s="65" t="s">
        <v>2239</v>
      </c>
      <c r="C164" s="70">
        <v>0</v>
      </c>
    </row>
    <row r="165" ht="17.25" customHeight="1" spans="1:3">
      <c r="A165" s="74">
        <v>2147099</v>
      </c>
      <c r="B165" s="65" t="s">
        <v>2240</v>
      </c>
      <c r="C165" s="70">
        <v>0</v>
      </c>
    </row>
    <row r="166" ht="17.25" customHeight="1" spans="1:3">
      <c r="A166" s="74">
        <v>21471</v>
      </c>
      <c r="B166" s="75" t="s">
        <v>2241</v>
      </c>
      <c r="C166" s="66">
        <f>SUM(C167:C168)</f>
        <v>0</v>
      </c>
    </row>
    <row r="167" ht="17.25" customHeight="1" spans="1:3">
      <c r="A167" s="74">
        <v>2147101</v>
      </c>
      <c r="B167" s="65" t="s">
        <v>2239</v>
      </c>
      <c r="C167" s="70">
        <v>0</v>
      </c>
    </row>
    <row r="168" ht="17.25" customHeight="1" spans="1:3">
      <c r="A168" s="74">
        <v>2147199</v>
      </c>
      <c r="B168" s="65" t="s">
        <v>2242</v>
      </c>
      <c r="C168" s="70">
        <v>0</v>
      </c>
    </row>
    <row r="169" ht="17.25" customHeight="1" spans="1:3">
      <c r="A169" s="74">
        <v>21472</v>
      </c>
      <c r="B169" s="75" t="s">
        <v>2243</v>
      </c>
      <c r="C169" s="70">
        <v>0</v>
      </c>
    </row>
    <row r="170" ht="17.25" customHeight="1" spans="1:3">
      <c r="A170" s="74">
        <v>21473</v>
      </c>
      <c r="B170" s="75" t="s">
        <v>2244</v>
      </c>
      <c r="C170" s="66">
        <f>SUM(C171:C173)</f>
        <v>0</v>
      </c>
    </row>
    <row r="171" ht="17.25" customHeight="1" spans="1:3">
      <c r="A171" s="74">
        <v>2147301</v>
      </c>
      <c r="B171" s="65" t="s">
        <v>2245</v>
      </c>
      <c r="C171" s="70">
        <v>0</v>
      </c>
    </row>
    <row r="172" ht="17.25" customHeight="1" spans="1:3">
      <c r="A172" s="74">
        <v>2147303</v>
      </c>
      <c r="B172" s="65" t="s">
        <v>2246</v>
      </c>
      <c r="C172" s="70">
        <v>0</v>
      </c>
    </row>
    <row r="173" ht="17.25" customHeight="1" spans="1:3">
      <c r="A173" s="74">
        <v>2147399</v>
      </c>
      <c r="B173" s="65" t="s">
        <v>2247</v>
      </c>
      <c r="C173" s="70">
        <v>0</v>
      </c>
    </row>
    <row r="174" ht="17.25" customHeight="1" spans="1:3">
      <c r="A174" s="74">
        <v>215</v>
      </c>
      <c r="B174" s="75" t="s">
        <v>2248</v>
      </c>
      <c r="C174" s="66">
        <f>C175</f>
        <v>0</v>
      </c>
    </row>
    <row r="175" ht="17.25" customHeight="1" spans="1:3">
      <c r="A175" s="74">
        <v>21562</v>
      </c>
      <c r="B175" s="75" t="s">
        <v>2249</v>
      </c>
      <c r="C175" s="66">
        <f>SUM(C176:C178)</f>
        <v>0</v>
      </c>
    </row>
    <row r="176" ht="17.25" customHeight="1" spans="1:3">
      <c r="A176" s="74">
        <v>2156201</v>
      </c>
      <c r="B176" s="65" t="s">
        <v>2250</v>
      </c>
      <c r="C176" s="70">
        <v>0</v>
      </c>
    </row>
    <row r="177" ht="17.25" customHeight="1" spans="1:3">
      <c r="A177" s="74">
        <v>2156202</v>
      </c>
      <c r="B177" s="65" t="s">
        <v>2251</v>
      </c>
      <c r="C177" s="70">
        <v>0</v>
      </c>
    </row>
    <row r="178" ht="17.25" customHeight="1" spans="1:3">
      <c r="A178" s="74">
        <v>2156299</v>
      </c>
      <c r="B178" s="65" t="s">
        <v>2252</v>
      </c>
      <c r="C178" s="70">
        <v>0</v>
      </c>
    </row>
    <row r="179" ht="17.25" customHeight="1" spans="1:3">
      <c r="A179" s="74">
        <v>217</v>
      </c>
      <c r="B179" s="75" t="s">
        <v>2253</v>
      </c>
      <c r="C179" s="66">
        <f>C180</f>
        <v>0</v>
      </c>
    </row>
    <row r="180" ht="17.25" customHeight="1" spans="1:3">
      <c r="A180" s="74">
        <v>21704</v>
      </c>
      <c r="B180" s="75" t="s">
        <v>2254</v>
      </c>
      <c r="C180" s="66">
        <f>SUM(C181:C182)</f>
        <v>0</v>
      </c>
    </row>
    <row r="181" ht="17.25" customHeight="1" spans="1:3">
      <c r="A181" s="74">
        <v>2170402</v>
      </c>
      <c r="B181" s="65" t="s">
        <v>2255</v>
      </c>
      <c r="C181" s="70">
        <v>0</v>
      </c>
    </row>
    <row r="182" ht="17.25" customHeight="1" spans="1:3">
      <c r="A182" s="74">
        <v>2170403</v>
      </c>
      <c r="B182" s="65" t="s">
        <v>2256</v>
      </c>
      <c r="C182" s="70">
        <v>0</v>
      </c>
    </row>
    <row r="183" ht="17.25" customHeight="1" spans="1:3">
      <c r="A183" s="74">
        <v>229</v>
      </c>
      <c r="B183" s="75" t="s">
        <v>1824</v>
      </c>
      <c r="C183" s="66">
        <f>C184+C188+C197</f>
        <v>6869</v>
      </c>
    </row>
    <row r="184" ht="17.25" customHeight="1" spans="1:3">
      <c r="A184" s="74">
        <v>22904</v>
      </c>
      <c r="B184" s="75" t="s">
        <v>2257</v>
      </c>
      <c r="C184" s="66">
        <f>SUM(C185:C187)</f>
        <v>5455</v>
      </c>
    </row>
    <row r="185" ht="17.25" customHeight="1" spans="1:3">
      <c r="A185" s="74">
        <v>2290401</v>
      </c>
      <c r="B185" s="65" t="s">
        <v>2258</v>
      </c>
      <c r="C185" s="70">
        <v>5455</v>
      </c>
    </row>
    <row r="186" ht="17.25" customHeight="1" spans="1:3">
      <c r="A186" s="74">
        <v>2290402</v>
      </c>
      <c r="B186" s="65" t="s">
        <v>2259</v>
      </c>
      <c r="C186" s="70">
        <v>0</v>
      </c>
    </row>
    <row r="187" ht="17.25" customHeight="1" spans="1:3">
      <c r="A187" s="74">
        <v>2290403</v>
      </c>
      <c r="B187" s="65" t="s">
        <v>2260</v>
      </c>
      <c r="C187" s="70">
        <v>0</v>
      </c>
    </row>
    <row r="188" ht="17.25" customHeight="1" spans="1:3">
      <c r="A188" s="74">
        <v>22908</v>
      </c>
      <c r="B188" s="75" t="s">
        <v>2261</v>
      </c>
      <c r="C188" s="66">
        <f>SUM(C189:C196)</f>
        <v>0</v>
      </c>
    </row>
    <row r="189" ht="17.25" customHeight="1" spans="1:3">
      <c r="A189" s="74">
        <v>2290802</v>
      </c>
      <c r="B189" s="65" t="s">
        <v>2262</v>
      </c>
      <c r="C189" s="70">
        <v>0</v>
      </c>
    </row>
    <row r="190" ht="17.25" customHeight="1" spans="1:3">
      <c r="A190" s="74">
        <v>2290803</v>
      </c>
      <c r="B190" s="65" t="s">
        <v>2263</v>
      </c>
      <c r="C190" s="70">
        <v>0</v>
      </c>
    </row>
    <row r="191" ht="17.25" customHeight="1" spans="1:3">
      <c r="A191" s="74">
        <v>2290804</v>
      </c>
      <c r="B191" s="65" t="s">
        <v>2264</v>
      </c>
      <c r="C191" s="70">
        <v>0</v>
      </c>
    </row>
    <row r="192" ht="17.25" customHeight="1" spans="1:3">
      <c r="A192" s="74">
        <v>2290805</v>
      </c>
      <c r="B192" s="65" t="s">
        <v>2265</v>
      </c>
      <c r="C192" s="70">
        <v>0</v>
      </c>
    </row>
    <row r="193" ht="17.25" customHeight="1" spans="1:3">
      <c r="A193" s="74">
        <v>2290806</v>
      </c>
      <c r="B193" s="65" t="s">
        <v>2266</v>
      </c>
      <c r="C193" s="70">
        <v>0</v>
      </c>
    </row>
    <row r="194" ht="17.25" customHeight="1" spans="1:3">
      <c r="A194" s="74">
        <v>2290807</v>
      </c>
      <c r="B194" s="65" t="s">
        <v>2267</v>
      </c>
      <c r="C194" s="70">
        <v>0</v>
      </c>
    </row>
    <row r="195" ht="17.25" customHeight="1" spans="1:3">
      <c r="A195" s="74">
        <v>2290808</v>
      </c>
      <c r="B195" s="65" t="s">
        <v>2268</v>
      </c>
      <c r="C195" s="70">
        <v>0</v>
      </c>
    </row>
    <row r="196" ht="17.25" customHeight="1" spans="1:3">
      <c r="A196" s="74">
        <v>2290899</v>
      </c>
      <c r="B196" s="65" t="s">
        <v>2269</v>
      </c>
      <c r="C196" s="70">
        <v>0</v>
      </c>
    </row>
    <row r="197" ht="17.25" customHeight="1" spans="1:3">
      <c r="A197" s="74">
        <v>22960</v>
      </c>
      <c r="B197" s="75" t="s">
        <v>2270</v>
      </c>
      <c r="C197" s="66">
        <f>SUM(C198:C208)</f>
        <v>1414</v>
      </c>
    </row>
    <row r="198" ht="17.25" customHeight="1" spans="1:3">
      <c r="A198" s="74">
        <v>2296001</v>
      </c>
      <c r="B198" s="65" t="s">
        <v>2271</v>
      </c>
      <c r="C198" s="70">
        <v>0</v>
      </c>
    </row>
    <row r="199" ht="17.25" customHeight="1" spans="1:3">
      <c r="A199" s="74">
        <v>2296002</v>
      </c>
      <c r="B199" s="65" t="s">
        <v>2272</v>
      </c>
      <c r="C199" s="70">
        <v>4</v>
      </c>
    </row>
    <row r="200" ht="17.25" customHeight="1" spans="1:3">
      <c r="A200" s="74">
        <v>2296003</v>
      </c>
      <c r="B200" s="65" t="s">
        <v>2273</v>
      </c>
      <c r="C200" s="70">
        <v>0</v>
      </c>
    </row>
    <row r="201" ht="17.25" customHeight="1" spans="1:3">
      <c r="A201" s="74">
        <v>2296004</v>
      </c>
      <c r="B201" s="65" t="s">
        <v>2274</v>
      </c>
      <c r="C201" s="70">
        <v>0</v>
      </c>
    </row>
    <row r="202" ht="17.25" customHeight="1" spans="1:3">
      <c r="A202" s="74">
        <v>2296005</v>
      </c>
      <c r="B202" s="65" t="s">
        <v>2275</v>
      </c>
      <c r="C202" s="70">
        <v>0</v>
      </c>
    </row>
    <row r="203" ht="17.25" customHeight="1" spans="1:3">
      <c r="A203" s="74">
        <v>2296006</v>
      </c>
      <c r="B203" s="65" t="s">
        <v>2276</v>
      </c>
      <c r="C203" s="70">
        <v>0</v>
      </c>
    </row>
    <row r="204" ht="17.25" customHeight="1" spans="1:3">
      <c r="A204" s="74">
        <v>2296010</v>
      </c>
      <c r="B204" s="65" t="s">
        <v>2277</v>
      </c>
      <c r="C204" s="70">
        <v>0</v>
      </c>
    </row>
    <row r="205" ht="17.25" customHeight="1" spans="1:3">
      <c r="A205" s="74">
        <v>2296011</v>
      </c>
      <c r="B205" s="65" t="s">
        <v>2278</v>
      </c>
      <c r="C205" s="70">
        <v>0</v>
      </c>
    </row>
    <row r="206" ht="17.25" customHeight="1" spans="1:3">
      <c r="A206" s="74">
        <v>2296012</v>
      </c>
      <c r="B206" s="65" t="s">
        <v>2279</v>
      </c>
      <c r="C206" s="70">
        <v>0</v>
      </c>
    </row>
    <row r="207" ht="17.25" customHeight="1" spans="1:3">
      <c r="A207" s="74">
        <v>2296013</v>
      </c>
      <c r="B207" s="65" t="s">
        <v>2280</v>
      </c>
      <c r="C207" s="70">
        <v>332</v>
      </c>
    </row>
    <row r="208" ht="17.25" customHeight="1" spans="1:3">
      <c r="A208" s="74">
        <v>2296099</v>
      </c>
      <c r="B208" s="65" t="s">
        <v>2281</v>
      </c>
      <c r="C208" s="70">
        <v>1078</v>
      </c>
    </row>
    <row r="209" ht="17.25" customHeight="1" spans="1:3">
      <c r="A209" s="74">
        <v>232</v>
      </c>
      <c r="B209" s="75" t="s">
        <v>2282</v>
      </c>
      <c r="C209" s="66">
        <f>C210</f>
        <v>1727</v>
      </c>
    </row>
    <row r="210" ht="17.25" customHeight="1" spans="1:3">
      <c r="A210" s="74">
        <v>23204</v>
      </c>
      <c r="B210" s="75" t="s">
        <v>2283</v>
      </c>
      <c r="C210" s="66">
        <f>SUM(C211:C227)</f>
        <v>1727</v>
      </c>
    </row>
    <row r="211" ht="17.25" customHeight="1" spans="1:3">
      <c r="A211" s="74">
        <v>2320401</v>
      </c>
      <c r="B211" s="65" t="s">
        <v>2284</v>
      </c>
      <c r="C211" s="70">
        <v>0</v>
      </c>
    </row>
    <row r="212" ht="17.25" customHeight="1" spans="1:3">
      <c r="A212" s="74">
        <v>2320402</v>
      </c>
      <c r="B212" s="65" t="s">
        <v>2285</v>
      </c>
      <c r="C212" s="70">
        <v>0</v>
      </c>
    </row>
    <row r="213" ht="17.25" customHeight="1" spans="1:3">
      <c r="A213" s="74">
        <v>2320405</v>
      </c>
      <c r="B213" s="65" t="s">
        <v>2286</v>
      </c>
      <c r="C213" s="70">
        <v>0</v>
      </c>
    </row>
    <row r="214" ht="17.25" customHeight="1" spans="1:3">
      <c r="A214" s="74">
        <v>2320411</v>
      </c>
      <c r="B214" s="65" t="s">
        <v>2287</v>
      </c>
      <c r="C214" s="70">
        <v>0</v>
      </c>
    </row>
    <row r="215" ht="17.25" customHeight="1" spans="1:3">
      <c r="A215" s="74">
        <v>2320412</v>
      </c>
      <c r="B215" s="65" t="s">
        <v>2288</v>
      </c>
      <c r="C215" s="70">
        <v>0</v>
      </c>
    </row>
    <row r="216" ht="17.25" customHeight="1" spans="1:3">
      <c r="A216" s="74">
        <v>2320413</v>
      </c>
      <c r="B216" s="65" t="s">
        <v>2289</v>
      </c>
      <c r="C216" s="70">
        <v>0</v>
      </c>
    </row>
    <row r="217" ht="17.25" customHeight="1" spans="1:3">
      <c r="A217" s="74">
        <v>2320414</v>
      </c>
      <c r="B217" s="65" t="s">
        <v>2290</v>
      </c>
      <c r="C217" s="70">
        <v>0</v>
      </c>
    </row>
    <row r="218" ht="17.25" customHeight="1" spans="1:3">
      <c r="A218" s="74">
        <v>2320416</v>
      </c>
      <c r="B218" s="65" t="s">
        <v>2291</v>
      </c>
      <c r="C218" s="70">
        <v>0</v>
      </c>
    </row>
    <row r="219" ht="17.25" customHeight="1" spans="1:3">
      <c r="A219" s="74">
        <v>2320417</v>
      </c>
      <c r="B219" s="65" t="s">
        <v>2292</v>
      </c>
      <c r="C219" s="70">
        <v>0</v>
      </c>
    </row>
    <row r="220" ht="17.25" customHeight="1" spans="1:3">
      <c r="A220" s="74">
        <v>2320418</v>
      </c>
      <c r="B220" s="65" t="s">
        <v>2293</v>
      </c>
      <c r="C220" s="70">
        <v>0</v>
      </c>
    </row>
    <row r="221" ht="17.25" customHeight="1" spans="1:3">
      <c r="A221" s="74">
        <v>2320419</v>
      </c>
      <c r="B221" s="65" t="s">
        <v>2294</v>
      </c>
      <c r="C221" s="70">
        <v>0</v>
      </c>
    </row>
    <row r="222" ht="17.25" customHeight="1" spans="1:3">
      <c r="A222" s="74">
        <v>2320420</v>
      </c>
      <c r="B222" s="65" t="s">
        <v>2295</v>
      </c>
      <c r="C222" s="70">
        <v>0</v>
      </c>
    </row>
    <row r="223" ht="17.25" customHeight="1" spans="1:3">
      <c r="A223" s="74">
        <v>2320431</v>
      </c>
      <c r="B223" s="65" t="s">
        <v>2296</v>
      </c>
      <c r="C223" s="70">
        <v>469</v>
      </c>
    </row>
    <row r="224" ht="17.25" customHeight="1" spans="1:3">
      <c r="A224" s="74">
        <v>2320432</v>
      </c>
      <c r="B224" s="65" t="s">
        <v>2297</v>
      </c>
      <c r="C224" s="70">
        <v>0</v>
      </c>
    </row>
    <row r="225" ht="17.25" customHeight="1" spans="1:3">
      <c r="A225" s="74">
        <v>2320433</v>
      </c>
      <c r="B225" s="65" t="s">
        <v>2298</v>
      </c>
      <c r="C225" s="70">
        <v>0</v>
      </c>
    </row>
    <row r="226" ht="17.25" customHeight="1" spans="1:3">
      <c r="A226" s="74">
        <v>2320498</v>
      </c>
      <c r="B226" s="65" t="s">
        <v>2299</v>
      </c>
      <c r="C226" s="70">
        <v>0</v>
      </c>
    </row>
    <row r="227" ht="17.25" customHeight="1" spans="1:3">
      <c r="A227" s="74">
        <v>2320499</v>
      </c>
      <c r="B227" s="65" t="s">
        <v>2300</v>
      </c>
      <c r="C227" s="70">
        <v>1258</v>
      </c>
    </row>
    <row r="228" ht="17.25" customHeight="1" spans="1:3">
      <c r="A228" s="74">
        <v>233</v>
      </c>
      <c r="B228" s="75" t="s">
        <v>2301</v>
      </c>
      <c r="C228" s="66">
        <f>C229</f>
        <v>0</v>
      </c>
    </row>
    <row r="229" ht="17.25" customHeight="1" spans="1:3">
      <c r="A229" s="74">
        <v>23304</v>
      </c>
      <c r="B229" s="75" t="s">
        <v>2302</v>
      </c>
      <c r="C229" s="66">
        <f>SUM(C230:C246)</f>
        <v>0</v>
      </c>
    </row>
    <row r="230" ht="17.25" customHeight="1" spans="1:3">
      <c r="A230" s="74">
        <v>2330401</v>
      </c>
      <c r="B230" s="65" t="s">
        <v>2303</v>
      </c>
      <c r="C230" s="70">
        <v>0</v>
      </c>
    </row>
    <row r="231" ht="17.25" customHeight="1" spans="1:3">
      <c r="A231" s="74">
        <v>2330402</v>
      </c>
      <c r="B231" s="65" t="s">
        <v>2304</v>
      </c>
      <c r="C231" s="70">
        <v>0</v>
      </c>
    </row>
    <row r="232" ht="17.25" customHeight="1" spans="1:3">
      <c r="A232" s="74">
        <v>2330405</v>
      </c>
      <c r="B232" s="65" t="s">
        <v>2305</v>
      </c>
      <c r="C232" s="70">
        <v>0</v>
      </c>
    </row>
    <row r="233" ht="17.25" customHeight="1" spans="1:3">
      <c r="A233" s="74">
        <v>2330411</v>
      </c>
      <c r="B233" s="65" t="s">
        <v>2306</v>
      </c>
      <c r="C233" s="70">
        <v>0</v>
      </c>
    </row>
    <row r="234" ht="17.25" customHeight="1" spans="1:3">
      <c r="A234" s="74">
        <v>2330412</v>
      </c>
      <c r="B234" s="65" t="s">
        <v>2307</v>
      </c>
      <c r="C234" s="70">
        <v>0</v>
      </c>
    </row>
    <row r="235" ht="17.25" customHeight="1" spans="1:3">
      <c r="A235" s="74">
        <v>2330413</v>
      </c>
      <c r="B235" s="65" t="s">
        <v>2308</v>
      </c>
      <c r="C235" s="70">
        <v>0</v>
      </c>
    </row>
    <row r="236" ht="17.25" customHeight="1" spans="1:3">
      <c r="A236" s="74">
        <v>2330414</v>
      </c>
      <c r="B236" s="65" t="s">
        <v>2309</v>
      </c>
      <c r="C236" s="70">
        <v>0</v>
      </c>
    </row>
    <row r="237" ht="17.25" customHeight="1" spans="1:3">
      <c r="A237" s="74">
        <v>2330416</v>
      </c>
      <c r="B237" s="65" t="s">
        <v>2310</v>
      </c>
      <c r="C237" s="70">
        <v>0</v>
      </c>
    </row>
    <row r="238" ht="17.25" customHeight="1" spans="1:3">
      <c r="A238" s="74">
        <v>2330417</v>
      </c>
      <c r="B238" s="65" t="s">
        <v>2311</v>
      </c>
      <c r="C238" s="70">
        <v>0</v>
      </c>
    </row>
    <row r="239" ht="17.25" customHeight="1" spans="1:3">
      <c r="A239" s="74">
        <v>2330418</v>
      </c>
      <c r="B239" s="65" t="s">
        <v>2312</v>
      </c>
      <c r="C239" s="70">
        <v>0</v>
      </c>
    </row>
    <row r="240" ht="17.25" customHeight="1" spans="1:3">
      <c r="A240" s="74">
        <v>2330419</v>
      </c>
      <c r="B240" s="65" t="s">
        <v>2313</v>
      </c>
      <c r="C240" s="70">
        <v>0</v>
      </c>
    </row>
    <row r="241" ht="17.25" customHeight="1" spans="1:3">
      <c r="A241" s="74">
        <v>2330420</v>
      </c>
      <c r="B241" s="65" t="s">
        <v>2314</v>
      </c>
      <c r="C241" s="70">
        <v>0</v>
      </c>
    </row>
    <row r="242" ht="17.25" customHeight="1" spans="1:3">
      <c r="A242" s="74">
        <v>2330431</v>
      </c>
      <c r="B242" s="65" t="s">
        <v>2315</v>
      </c>
      <c r="C242" s="70">
        <v>0</v>
      </c>
    </row>
    <row r="243" ht="17.25" customHeight="1" spans="1:3">
      <c r="A243" s="74">
        <v>2330432</v>
      </c>
      <c r="B243" s="65" t="s">
        <v>2316</v>
      </c>
      <c r="C243" s="70">
        <v>0</v>
      </c>
    </row>
    <row r="244" ht="17.25" customHeight="1" spans="1:3">
      <c r="A244" s="74">
        <v>2330433</v>
      </c>
      <c r="B244" s="65" t="s">
        <v>2317</v>
      </c>
      <c r="C244" s="70">
        <v>0</v>
      </c>
    </row>
    <row r="245" ht="17.25" customHeight="1" spans="1:3">
      <c r="A245" s="74">
        <v>2330498</v>
      </c>
      <c r="B245" s="65" t="s">
        <v>2318</v>
      </c>
      <c r="C245" s="70">
        <v>0</v>
      </c>
    </row>
    <row r="246" ht="17.25" customHeight="1" spans="1:3">
      <c r="A246" s="74">
        <v>2330499</v>
      </c>
      <c r="B246" s="65" t="s">
        <v>2319</v>
      </c>
      <c r="C246" s="70">
        <v>0</v>
      </c>
    </row>
  </sheetData>
  <mergeCells count="1">
    <mergeCell ref="A1:C1"/>
  </mergeCells>
  <printOptions horizontalCentered="1"/>
  <pageMargins left="0.597916666666667" right="0.4875" top="1.35" bottom="0.448611111111111" header="0.798611111111111" footer="0.227777777777778"/>
  <pageSetup paperSize="9" orientation="portrait" useFirstPageNumber="1"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6"/>
  <sheetViews>
    <sheetView workbookViewId="0">
      <selection activeCell="I18" sqref="I18"/>
    </sheetView>
  </sheetViews>
  <sheetFormatPr defaultColWidth="12.1833333333333" defaultRowHeight="15.55" customHeight="1" outlineLevelCol="2"/>
  <cols>
    <col min="1" max="1" width="9.44166666666667" customWidth="1"/>
    <col min="2" max="2" width="53.5" customWidth="1"/>
    <col min="3" max="3" width="22.4833333333333" customWidth="1"/>
    <col min="4" max="16384" width="12.1833333333333" customWidth="1"/>
  </cols>
  <sheetData>
    <row r="1" ht="44.25" customHeight="1" spans="1:3">
      <c r="A1" s="27" t="s">
        <v>2320</v>
      </c>
      <c r="B1" s="27"/>
      <c r="C1" s="27"/>
    </row>
    <row r="2" ht="17" customHeight="1" spans="1:3">
      <c r="A2" s="71"/>
      <c r="B2" s="71"/>
      <c r="C2" s="72" t="s">
        <v>2321</v>
      </c>
    </row>
    <row r="3" ht="17" customHeight="1" spans="1:3">
      <c r="A3" s="71"/>
      <c r="B3" s="71"/>
      <c r="C3" s="72" t="s">
        <v>2</v>
      </c>
    </row>
    <row r="4" ht="17" customHeight="1" spans="1:3">
      <c r="A4" s="64" t="s">
        <v>3</v>
      </c>
      <c r="B4" s="64" t="s">
        <v>4</v>
      </c>
      <c r="C4" s="64" t="s">
        <v>425</v>
      </c>
    </row>
    <row r="5" ht="17" customHeight="1" spans="1:3">
      <c r="A5" s="73"/>
      <c r="B5" s="64" t="s">
        <v>2091</v>
      </c>
      <c r="C5" s="66">
        <f>SUM(C6,C14,C29,C41,C52,C98,C122,C174,C179,C183,C209,C228)</f>
        <v>22868</v>
      </c>
    </row>
    <row r="6" ht="17" customHeight="1" spans="1:3">
      <c r="A6" s="74">
        <v>206</v>
      </c>
      <c r="B6" s="75" t="s">
        <v>2092</v>
      </c>
      <c r="C6" s="66">
        <f>SUM(C7)</f>
        <v>0</v>
      </c>
    </row>
    <row r="7" ht="17" customHeight="1" spans="1:3">
      <c r="A7" s="74">
        <v>20610</v>
      </c>
      <c r="B7" s="75" t="s">
        <v>2093</v>
      </c>
      <c r="C7" s="66">
        <f>SUM(C8:C13)</f>
        <v>0</v>
      </c>
    </row>
    <row r="8" ht="17" customHeight="1" spans="1:3">
      <c r="A8" s="74">
        <v>2061001</v>
      </c>
      <c r="B8" s="65" t="s">
        <v>2094</v>
      </c>
      <c r="C8" s="70">
        <v>0</v>
      </c>
    </row>
    <row r="9" ht="17" customHeight="1" spans="1:3">
      <c r="A9" s="74">
        <v>2061002</v>
      </c>
      <c r="B9" s="65" t="s">
        <v>2095</v>
      </c>
      <c r="C9" s="70">
        <v>0</v>
      </c>
    </row>
    <row r="10" ht="17" customHeight="1" spans="1:3">
      <c r="A10" s="74">
        <v>2061003</v>
      </c>
      <c r="B10" s="65" t="s">
        <v>2096</v>
      </c>
      <c r="C10" s="70">
        <v>0</v>
      </c>
    </row>
    <row r="11" ht="17" customHeight="1" spans="1:3">
      <c r="A11" s="74">
        <v>2061004</v>
      </c>
      <c r="B11" s="65" t="s">
        <v>2097</v>
      </c>
      <c r="C11" s="70">
        <v>0</v>
      </c>
    </row>
    <row r="12" ht="17.25" customHeight="1" spans="1:3">
      <c r="A12" s="74">
        <v>2061005</v>
      </c>
      <c r="B12" s="65" t="s">
        <v>2098</v>
      </c>
      <c r="C12" s="70">
        <v>0</v>
      </c>
    </row>
    <row r="13" ht="17.25" customHeight="1" spans="1:3">
      <c r="A13" s="74">
        <v>2061099</v>
      </c>
      <c r="B13" s="65" t="s">
        <v>2099</v>
      </c>
      <c r="C13" s="70">
        <v>0</v>
      </c>
    </row>
    <row r="14" ht="17.25" customHeight="1" spans="1:3">
      <c r="A14" s="74">
        <v>207</v>
      </c>
      <c r="B14" s="75" t="s">
        <v>2100</v>
      </c>
      <c r="C14" s="66">
        <f>C15+C20+C26</f>
        <v>0</v>
      </c>
    </row>
    <row r="15" ht="17.25" customHeight="1" spans="1:3">
      <c r="A15" s="74">
        <v>20707</v>
      </c>
      <c r="B15" s="75" t="s">
        <v>2101</v>
      </c>
      <c r="C15" s="66">
        <f>SUM(C16:C19)</f>
        <v>0</v>
      </c>
    </row>
    <row r="16" ht="17.25" customHeight="1" spans="1:3">
      <c r="A16" s="74">
        <v>2070701</v>
      </c>
      <c r="B16" s="65" t="s">
        <v>2102</v>
      </c>
      <c r="C16" s="70">
        <v>0</v>
      </c>
    </row>
    <row r="17" ht="17.25" customHeight="1" spans="1:3">
      <c r="A17" s="74">
        <v>2070702</v>
      </c>
      <c r="B17" s="65" t="s">
        <v>2103</v>
      </c>
      <c r="C17" s="70">
        <v>0</v>
      </c>
    </row>
    <row r="18" ht="17.25" customHeight="1" spans="1:3">
      <c r="A18" s="74">
        <v>2070703</v>
      </c>
      <c r="B18" s="65" t="s">
        <v>2104</v>
      </c>
      <c r="C18" s="70">
        <v>0</v>
      </c>
    </row>
    <row r="19" ht="17.25" customHeight="1" spans="1:3">
      <c r="A19" s="74">
        <v>2070799</v>
      </c>
      <c r="B19" s="65" t="s">
        <v>2105</v>
      </c>
      <c r="C19" s="70">
        <v>0</v>
      </c>
    </row>
    <row r="20" ht="17.25" customHeight="1" spans="1:3">
      <c r="A20" s="74">
        <v>20709</v>
      </c>
      <c r="B20" s="75" t="s">
        <v>2106</v>
      </c>
      <c r="C20" s="66">
        <f>SUM(C21:C25)</f>
        <v>0</v>
      </c>
    </row>
    <row r="21" ht="17.25" customHeight="1" spans="1:3">
      <c r="A21" s="74">
        <v>2070901</v>
      </c>
      <c r="B21" s="65" t="s">
        <v>2107</v>
      </c>
      <c r="C21" s="70">
        <v>0</v>
      </c>
    </row>
    <row r="22" ht="17.25" customHeight="1" spans="1:3">
      <c r="A22" s="74">
        <v>2070902</v>
      </c>
      <c r="B22" s="65" t="s">
        <v>2108</v>
      </c>
      <c r="C22" s="70">
        <v>0</v>
      </c>
    </row>
    <row r="23" ht="17.25" customHeight="1" spans="1:3">
      <c r="A23" s="74">
        <v>2070903</v>
      </c>
      <c r="B23" s="65" t="s">
        <v>2109</v>
      </c>
      <c r="C23" s="70">
        <v>0</v>
      </c>
    </row>
    <row r="24" ht="17.25" customHeight="1" spans="1:3">
      <c r="A24" s="74">
        <v>2070904</v>
      </c>
      <c r="B24" s="65" t="s">
        <v>2110</v>
      </c>
      <c r="C24" s="70">
        <v>0</v>
      </c>
    </row>
    <row r="25" ht="17.25" customHeight="1" spans="1:3">
      <c r="A25" s="74">
        <v>2070999</v>
      </c>
      <c r="B25" s="65" t="s">
        <v>2111</v>
      </c>
      <c r="C25" s="70">
        <v>0</v>
      </c>
    </row>
    <row r="26" ht="17.25" customHeight="1" spans="1:3">
      <c r="A26" s="74">
        <v>20710</v>
      </c>
      <c r="B26" s="75" t="s">
        <v>2112</v>
      </c>
      <c r="C26" s="66">
        <f>SUM(C27:C28)</f>
        <v>0</v>
      </c>
    </row>
    <row r="27" ht="17.25" customHeight="1" spans="1:3">
      <c r="A27" s="74">
        <v>2071001</v>
      </c>
      <c r="B27" s="65" t="s">
        <v>2113</v>
      </c>
      <c r="C27" s="70">
        <v>0</v>
      </c>
    </row>
    <row r="28" ht="17.25" customHeight="1" spans="1:3">
      <c r="A28" s="74">
        <v>2071099</v>
      </c>
      <c r="B28" s="65" t="s">
        <v>2114</v>
      </c>
      <c r="C28" s="70">
        <v>0</v>
      </c>
    </row>
    <row r="29" ht="17.25" customHeight="1" spans="1:3">
      <c r="A29" s="74">
        <v>208</v>
      </c>
      <c r="B29" s="75" t="s">
        <v>2115</v>
      </c>
      <c r="C29" s="66">
        <f>C30+C34+C38</f>
        <v>44</v>
      </c>
    </row>
    <row r="30" ht="17.25" customHeight="1" spans="1:3">
      <c r="A30" s="74">
        <v>20822</v>
      </c>
      <c r="B30" s="75" t="s">
        <v>2116</v>
      </c>
      <c r="C30" s="66">
        <f>SUM(C31:C33)</f>
        <v>44</v>
      </c>
    </row>
    <row r="31" ht="17.25" customHeight="1" spans="1:3">
      <c r="A31" s="74">
        <v>2082201</v>
      </c>
      <c r="B31" s="65" t="s">
        <v>2117</v>
      </c>
      <c r="C31" s="70">
        <v>44</v>
      </c>
    </row>
    <row r="32" ht="17.25" customHeight="1" spans="1:3">
      <c r="A32" s="74">
        <v>2082202</v>
      </c>
      <c r="B32" s="65" t="s">
        <v>2118</v>
      </c>
      <c r="C32" s="70">
        <v>0</v>
      </c>
    </row>
    <row r="33" ht="17.25" customHeight="1" spans="1:3">
      <c r="A33" s="74">
        <v>2082299</v>
      </c>
      <c r="B33" s="65" t="s">
        <v>2119</v>
      </c>
      <c r="C33" s="70">
        <v>0</v>
      </c>
    </row>
    <row r="34" ht="17.25" customHeight="1" spans="1:3">
      <c r="A34" s="74">
        <v>20823</v>
      </c>
      <c r="B34" s="75" t="s">
        <v>2120</v>
      </c>
      <c r="C34" s="66">
        <f>SUM(C35:C37)</f>
        <v>0</v>
      </c>
    </row>
    <row r="35" ht="17.25" customHeight="1" spans="1:3">
      <c r="A35" s="74">
        <v>2082301</v>
      </c>
      <c r="B35" s="65" t="s">
        <v>2117</v>
      </c>
      <c r="C35" s="70">
        <v>0</v>
      </c>
    </row>
    <row r="36" ht="17.25" customHeight="1" spans="1:3">
      <c r="A36" s="74">
        <v>2082302</v>
      </c>
      <c r="B36" s="65" t="s">
        <v>2118</v>
      </c>
      <c r="C36" s="70">
        <v>0</v>
      </c>
    </row>
    <row r="37" ht="17.25" customHeight="1" spans="1:3">
      <c r="A37" s="74">
        <v>2082399</v>
      </c>
      <c r="B37" s="65" t="s">
        <v>2121</v>
      </c>
      <c r="C37" s="70">
        <v>0</v>
      </c>
    </row>
    <row r="38" ht="17.25" customHeight="1" spans="1:3">
      <c r="A38" s="74">
        <v>20829</v>
      </c>
      <c r="B38" s="75" t="s">
        <v>2122</v>
      </c>
      <c r="C38" s="66">
        <f>SUM(C39:C40)</f>
        <v>0</v>
      </c>
    </row>
    <row r="39" ht="17.25" customHeight="1" spans="1:3">
      <c r="A39" s="74">
        <v>2082901</v>
      </c>
      <c r="B39" s="65" t="s">
        <v>2118</v>
      </c>
      <c r="C39" s="70">
        <v>0</v>
      </c>
    </row>
    <row r="40" ht="17.25" customHeight="1" spans="1:3">
      <c r="A40" s="74">
        <v>2082999</v>
      </c>
      <c r="B40" s="65" t="s">
        <v>2123</v>
      </c>
      <c r="C40" s="70">
        <v>0</v>
      </c>
    </row>
    <row r="41" ht="17.25" customHeight="1" spans="1:3">
      <c r="A41" s="74">
        <v>211</v>
      </c>
      <c r="B41" s="75" t="s">
        <v>2124</v>
      </c>
      <c r="C41" s="66">
        <f>SUM(C42,C47)</f>
        <v>0</v>
      </c>
    </row>
    <row r="42" ht="17.25" customHeight="1" spans="1:3">
      <c r="A42" s="74">
        <v>21160</v>
      </c>
      <c r="B42" s="75" t="s">
        <v>2125</v>
      </c>
      <c r="C42" s="66">
        <f>SUM(C43:C46)</f>
        <v>0</v>
      </c>
    </row>
    <row r="43" ht="17.25" customHeight="1" spans="1:3">
      <c r="A43" s="74">
        <v>2116001</v>
      </c>
      <c r="B43" s="65" t="s">
        <v>2126</v>
      </c>
      <c r="C43" s="70">
        <v>0</v>
      </c>
    </row>
    <row r="44" ht="17.25" customHeight="1" spans="1:3">
      <c r="A44" s="74">
        <v>2116002</v>
      </c>
      <c r="B44" s="65" t="s">
        <v>2127</v>
      </c>
      <c r="C44" s="70">
        <v>0</v>
      </c>
    </row>
    <row r="45" ht="17.25" customHeight="1" spans="1:3">
      <c r="A45" s="74">
        <v>2116003</v>
      </c>
      <c r="B45" s="65" t="s">
        <v>2128</v>
      </c>
      <c r="C45" s="70">
        <v>0</v>
      </c>
    </row>
    <row r="46" ht="17.25" customHeight="1" spans="1:3">
      <c r="A46" s="74">
        <v>2116099</v>
      </c>
      <c r="B46" s="65" t="s">
        <v>2129</v>
      </c>
      <c r="C46" s="70">
        <v>0</v>
      </c>
    </row>
    <row r="47" ht="17.25" customHeight="1" spans="1:3">
      <c r="A47" s="74">
        <v>21161</v>
      </c>
      <c r="B47" s="75" t="s">
        <v>2130</v>
      </c>
      <c r="C47" s="66">
        <f>SUM(C48:C51)</f>
        <v>0</v>
      </c>
    </row>
    <row r="48" ht="17.25" customHeight="1" spans="1:3">
      <c r="A48" s="74">
        <v>2116101</v>
      </c>
      <c r="B48" s="65" t="s">
        <v>2131</v>
      </c>
      <c r="C48" s="70">
        <v>0</v>
      </c>
    </row>
    <row r="49" ht="17.25" customHeight="1" spans="1:3">
      <c r="A49" s="74">
        <v>2116102</v>
      </c>
      <c r="B49" s="65" t="s">
        <v>2132</v>
      </c>
      <c r="C49" s="70">
        <v>0</v>
      </c>
    </row>
    <row r="50" ht="17.25" customHeight="1" spans="1:3">
      <c r="A50" s="74">
        <v>2116103</v>
      </c>
      <c r="B50" s="65" t="s">
        <v>2133</v>
      </c>
      <c r="C50" s="70">
        <v>0</v>
      </c>
    </row>
    <row r="51" ht="17.25" customHeight="1" spans="1:3">
      <c r="A51" s="74">
        <v>2116104</v>
      </c>
      <c r="B51" s="65" t="s">
        <v>2134</v>
      </c>
      <c r="C51" s="70">
        <v>0</v>
      </c>
    </row>
    <row r="52" ht="17.25" customHeight="1" spans="1:3">
      <c r="A52" s="74">
        <v>212</v>
      </c>
      <c r="B52" s="75" t="s">
        <v>2135</v>
      </c>
      <c r="C52" s="66">
        <f>SUM(C53,C66,C70:C71,C77,C81,C85,C89,C95)</f>
        <v>14228</v>
      </c>
    </row>
    <row r="53" ht="17.25" customHeight="1" spans="1:3">
      <c r="A53" s="74">
        <v>21208</v>
      </c>
      <c r="B53" s="75" t="s">
        <v>2136</v>
      </c>
      <c r="C53" s="66">
        <f>SUM(C54:C65)</f>
        <v>13732</v>
      </c>
    </row>
    <row r="54" ht="17.25" customHeight="1" spans="1:3">
      <c r="A54" s="74">
        <v>2120801</v>
      </c>
      <c r="B54" s="65" t="s">
        <v>2137</v>
      </c>
      <c r="C54" s="70">
        <v>6439</v>
      </c>
    </row>
    <row r="55" ht="17.25" customHeight="1" spans="1:3">
      <c r="A55" s="74">
        <v>2120802</v>
      </c>
      <c r="B55" s="65" t="s">
        <v>2138</v>
      </c>
      <c r="C55" s="70">
        <v>200</v>
      </c>
    </row>
    <row r="56" ht="17.25" customHeight="1" spans="1:3">
      <c r="A56" s="74">
        <v>2120803</v>
      </c>
      <c r="B56" s="65" t="s">
        <v>2139</v>
      </c>
      <c r="C56" s="70">
        <v>2749</v>
      </c>
    </row>
    <row r="57" ht="17.25" customHeight="1" spans="1:3">
      <c r="A57" s="74">
        <v>2120804</v>
      </c>
      <c r="B57" s="65" t="s">
        <v>2140</v>
      </c>
      <c r="C57" s="70">
        <v>126</v>
      </c>
    </row>
    <row r="58" ht="17.25" customHeight="1" spans="1:3">
      <c r="A58" s="74">
        <v>2120805</v>
      </c>
      <c r="B58" s="65" t="s">
        <v>2141</v>
      </c>
      <c r="C58" s="70">
        <v>2410</v>
      </c>
    </row>
    <row r="59" ht="17.25" customHeight="1" spans="1:3">
      <c r="A59" s="74">
        <v>2120806</v>
      </c>
      <c r="B59" s="65" t="s">
        <v>2142</v>
      </c>
      <c r="C59" s="70">
        <v>0</v>
      </c>
    </row>
    <row r="60" ht="17.25" customHeight="1" spans="1:3">
      <c r="A60" s="74">
        <v>2120807</v>
      </c>
      <c r="B60" s="65" t="s">
        <v>2143</v>
      </c>
      <c r="C60" s="70">
        <v>1010</v>
      </c>
    </row>
    <row r="61" ht="17.25" customHeight="1" spans="1:3">
      <c r="A61" s="74">
        <v>2120809</v>
      </c>
      <c r="B61" s="65" t="s">
        <v>2144</v>
      </c>
      <c r="C61" s="70">
        <v>0</v>
      </c>
    </row>
    <row r="62" ht="17.25" customHeight="1" spans="1:3">
      <c r="A62" s="74">
        <v>2120810</v>
      </c>
      <c r="B62" s="65" t="s">
        <v>2145</v>
      </c>
      <c r="C62" s="70">
        <v>47</v>
      </c>
    </row>
    <row r="63" ht="17.25" customHeight="1" spans="1:3">
      <c r="A63" s="74">
        <v>2120811</v>
      </c>
      <c r="B63" s="65" t="s">
        <v>2146</v>
      </c>
      <c r="C63" s="70">
        <v>751</v>
      </c>
    </row>
    <row r="64" ht="17.25" customHeight="1" spans="1:3">
      <c r="A64" s="74">
        <v>2120813</v>
      </c>
      <c r="B64" s="65" t="s">
        <v>2147</v>
      </c>
      <c r="C64" s="70">
        <v>0</v>
      </c>
    </row>
    <row r="65" ht="17.25" customHeight="1" spans="1:3">
      <c r="A65" s="74">
        <v>2120899</v>
      </c>
      <c r="B65" s="65" t="s">
        <v>2148</v>
      </c>
      <c r="C65" s="70">
        <v>0</v>
      </c>
    </row>
    <row r="66" ht="17.25" customHeight="1" spans="1:3">
      <c r="A66" s="74">
        <v>21210</v>
      </c>
      <c r="B66" s="75" t="s">
        <v>2149</v>
      </c>
      <c r="C66" s="66">
        <f>SUM(C67:C69)</f>
        <v>496</v>
      </c>
    </row>
    <row r="67" ht="17.25" customHeight="1" spans="1:3">
      <c r="A67" s="74">
        <v>2121001</v>
      </c>
      <c r="B67" s="65" t="s">
        <v>2137</v>
      </c>
      <c r="C67" s="70">
        <v>496</v>
      </c>
    </row>
    <row r="68" ht="17.25" customHeight="1" spans="1:3">
      <c r="A68" s="74">
        <v>2121002</v>
      </c>
      <c r="B68" s="65" t="s">
        <v>2138</v>
      </c>
      <c r="C68" s="70">
        <v>0</v>
      </c>
    </row>
    <row r="69" ht="17.25" customHeight="1" spans="1:3">
      <c r="A69" s="74">
        <v>2121099</v>
      </c>
      <c r="B69" s="65" t="s">
        <v>2150</v>
      </c>
      <c r="C69" s="70">
        <v>0</v>
      </c>
    </row>
    <row r="70" ht="17.25" customHeight="1" spans="1:3">
      <c r="A70" s="74">
        <v>21211</v>
      </c>
      <c r="B70" s="75" t="s">
        <v>2151</v>
      </c>
      <c r="C70" s="70">
        <v>0</v>
      </c>
    </row>
    <row r="71" ht="17.25" customHeight="1" spans="1:3">
      <c r="A71" s="74">
        <v>21213</v>
      </c>
      <c r="B71" s="75" t="s">
        <v>2152</v>
      </c>
      <c r="C71" s="66">
        <f>SUM(C72:C76)</f>
        <v>0</v>
      </c>
    </row>
    <row r="72" ht="17.25" customHeight="1" spans="1:3">
      <c r="A72" s="74">
        <v>2121301</v>
      </c>
      <c r="B72" s="65" t="s">
        <v>2153</v>
      </c>
      <c r="C72" s="70">
        <v>0</v>
      </c>
    </row>
    <row r="73" ht="17.25" customHeight="1" spans="1:3">
      <c r="A73" s="74">
        <v>2121302</v>
      </c>
      <c r="B73" s="65" t="s">
        <v>2154</v>
      </c>
      <c r="C73" s="70">
        <v>0</v>
      </c>
    </row>
    <row r="74" ht="17.25" customHeight="1" spans="1:3">
      <c r="A74" s="74">
        <v>2121303</v>
      </c>
      <c r="B74" s="65" t="s">
        <v>2155</v>
      </c>
      <c r="C74" s="70">
        <v>0</v>
      </c>
    </row>
    <row r="75" ht="17.25" customHeight="1" spans="1:3">
      <c r="A75" s="74">
        <v>2121304</v>
      </c>
      <c r="B75" s="65" t="s">
        <v>2156</v>
      </c>
      <c r="C75" s="70">
        <v>0</v>
      </c>
    </row>
    <row r="76" ht="17.25" customHeight="1" spans="1:3">
      <c r="A76" s="74">
        <v>2121399</v>
      </c>
      <c r="B76" s="65" t="s">
        <v>2157</v>
      </c>
      <c r="C76" s="70">
        <v>0</v>
      </c>
    </row>
    <row r="77" ht="17.25" customHeight="1" spans="1:3">
      <c r="A77" s="74">
        <v>21214</v>
      </c>
      <c r="B77" s="75" t="s">
        <v>2158</v>
      </c>
      <c r="C77" s="66">
        <f>SUM(C78:C80)</f>
        <v>0</v>
      </c>
    </row>
    <row r="78" ht="17.25" customHeight="1" spans="1:3">
      <c r="A78" s="74">
        <v>2121401</v>
      </c>
      <c r="B78" s="65" t="s">
        <v>2159</v>
      </c>
      <c r="C78" s="70">
        <v>0</v>
      </c>
    </row>
    <row r="79" ht="17.25" customHeight="1" spans="1:3">
      <c r="A79" s="74">
        <v>2121402</v>
      </c>
      <c r="B79" s="65" t="s">
        <v>2160</v>
      </c>
      <c r="C79" s="70">
        <v>0</v>
      </c>
    </row>
    <row r="80" ht="17.25" customHeight="1" spans="1:3">
      <c r="A80" s="74">
        <v>2121499</v>
      </c>
      <c r="B80" s="65" t="s">
        <v>2161</v>
      </c>
      <c r="C80" s="70">
        <v>0</v>
      </c>
    </row>
    <row r="81" ht="17.25" customHeight="1" spans="1:3">
      <c r="A81" s="74">
        <v>21215</v>
      </c>
      <c r="B81" s="75" t="s">
        <v>2162</v>
      </c>
      <c r="C81" s="66">
        <f>SUM(C82:C84)</f>
        <v>0</v>
      </c>
    </row>
    <row r="82" ht="17.25" customHeight="1" spans="1:3">
      <c r="A82" s="74">
        <v>2121501</v>
      </c>
      <c r="B82" s="65" t="s">
        <v>2163</v>
      </c>
      <c r="C82" s="70">
        <v>0</v>
      </c>
    </row>
    <row r="83" ht="17.25" customHeight="1" spans="1:3">
      <c r="A83" s="74">
        <v>2121502</v>
      </c>
      <c r="B83" s="65" t="s">
        <v>2164</v>
      </c>
      <c r="C83" s="70">
        <v>0</v>
      </c>
    </row>
    <row r="84" ht="17.25" customHeight="1" spans="1:3">
      <c r="A84" s="74">
        <v>2121599</v>
      </c>
      <c r="B84" s="65" t="s">
        <v>2165</v>
      </c>
      <c r="C84" s="70">
        <v>0</v>
      </c>
    </row>
    <row r="85" ht="17.25" customHeight="1" spans="1:3">
      <c r="A85" s="74">
        <v>21216</v>
      </c>
      <c r="B85" s="75" t="s">
        <v>2166</v>
      </c>
      <c r="C85" s="66">
        <f>SUM(C86:C88)</f>
        <v>0</v>
      </c>
    </row>
    <row r="86" ht="17.25" customHeight="1" spans="1:3">
      <c r="A86" s="74">
        <v>2121601</v>
      </c>
      <c r="B86" s="65" t="s">
        <v>2163</v>
      </c>
      <c r="C86" s="70">
        <v>0</v>
      </c>
    </row>
    <row r="87" ht="17.25" customHeight="1" spans="1:3">
      <c r="A87" s="74">
        <v>2121602</v>
      </c>
      <c r="B87" s="65" t="s">
        <v>2164</v>
      </c>
      <c r="C87" s="70">
        <v>0</v>
      </c>
    </row>
    <row r="88" ht="17.25" customHeight="1" spans="1:3">
      <c r="A88" s="74">
        <v>2121699</v>
      </c>
      <c r="B88" s="65" t="s">
        <v>2167</v>
      </c>
      <c r="C88" s="70">
        <v>0</v>
      </c>
    </row>
    <row r="89" ht="17.25" customHeight="1" spans="1:3">
      <c r="A89" s="74">
        <v>21217</v>
      </c>
      <c r="B89" s="75" t="s">
        <v>2168</v>
      </c>
      <c r="C89" s="66">
        <f>SUM(C90:C94)</f>
        <v>0</v>
      </c>
    </row>
    <row r="90" ht="17.25" customHeight="1" spans="1:3">
      <c r="A90" s="74">
        <v>2121701</v>
      </c>
      <c r="B90" s="65" t="s">
        <v>2169</v>
      </c>
      <c r="C90" s="70">
        <v>0</v>
      </c>
    </row>
    <row r="91" ht="17.25" customHeight="1" spans="1:3">
      <c r="A91" s="74">
        <v>2121702</v>
      </c>
      <c r="B91" s="65" t="s">
        <v>2170</v>
      </c>
      <c r="C91" s="70">
        <v>0</v>
      </c>
    </row>
    <row r="92" ht="17.25" customHeight="1" spans="1:3">
      <c r="A92" s="74">
        <v>2121703</v>
      </c>
      <c r="B92" s="65" t="s">
        <v>2171</v>
      </c>
      <c r="C92" s="70">
        <v>0</v>
      </c>
    </row>
    <row r="93" ht="17.25" customHeight="1" spans="1:3">
      <c r="A93" s="74">
        <v>2121704</v>
      </c>
      <c r="B93" s="65" t="s">
        <v>2172</v>
      </c>
      <c r="C93" s="70">
        <v>0</v>
      </c>
    </row>
    <row r="94" ht="17.25" customHeight="1" spans="1:3">
      <c r="A94" s="74">
        <v>2121799</v>
      </c>
      <c r="B94" s="65" t="s">
        <v>2173</v>
      </c>
      <c r="C94" s="70">
        <v>0</v>
      </c>
    </row>
    <row r="95" ht="17.25" customHeight="1" spans="1:3">
      <c r="A95" s="74">
        <v>21218</v>
      </c>
      <c r="B95" s="75" t="s">
        <v>2174</v>
      </c>
      <c r="C95" s="66">
        <f>SUM(C96:C97)</f>
        <v>0</v>
      </c>
    </row>
    <row r="96" ht="17.25" customHeight="1" spans="1:3">
      <c r="A96" s="74">
        <v>2121801</v>
      </c>
      <c r="B96" s="65" t="s">
        <v>2175</v>
      </c>
      <c r="C96" s="70">
        <v>0</v>
      </c>
    </row>
    <row r="97" ht="17.25" customHeight="1" spans="1:3">
      <c r="A97" s="74">
        <v>2121899</v>
      </c>
      <c r="B97" s="65" t="s">
        <v>2176</v>
      </c>
      <c r="C97" s="70">
        <v>0</v>
      </c>
    </row>
    <row r="98" ht="17.25" customHeight="1" spans="1:3">
      <c r="A98" s="74">
        <v>213</v>
      </c>
      <c r="B98" s="75" t="s">
        <v>2177</v>
      </c>
      <c r="C98" s="66">
        <f>SUM(C99,C104,C109,C114,C117)</f>
        <v>0</v>
      </c>
    </row>
    <row r="99" ht="17.25" customHeight="1" spans="1:3">
      <c r="A99" s="74">
        <v>21366</v>
      </c>
      <c r="B99" s="75" t="s">
        <v>2178</v>
      </c>
      <c r="C99" s="66">
        <f>SUM(C100:C103)</f>
        <v>0</v>
      </c>
    </row>
    <row r="100" ht="17.25" customHeight="1" spans="1:3">
      <c r="A100" s="74">
        <v>2136601</v>
      </c>
      <c r="B100" s="65" t="s">
        <v>2118</v>
      </c>
      <c r="C100" s="70">
        <v>0</v>
      </c>
    </row>
    <row r="101" ht="17.25" customHeight="1" spans="1:3">
      <c r="A101" s="74">
        <v>2136602</v>
      </c>
      <c r="B101" s="65" t="s">
        <v>2179</v>
      </c>
      <c r="C101" s="70">
        <v>0</v>
      </c>
    </row>
    <row r="102" ht="17.25" customHeight="1" spans="1:3">
      <c r="A102" s="74">
        <v>2136603</v>
      </c>
      <c r="B102" s="65" t="s">
        <v>2180</v>
      </c>
      <c r="C102" s="70">
        <v>0</v>
      </c>
    </row>
    <row r="103" ht="17.25" customHeight="1" spans="1:3">
      <c r="A103" s="74">
        <v>2136699</v>
      </c>
      <c r="B103" s="65" t="s">
        <v>2181</v>
      </c>
      <c r="C103" s="70">
        <v>0</v>
      </c>
    </row>
    <row r="104" ht="17.25" customHeight="1" spans="1:3">
      <c r="A104" s="74">
        <v>21367</v>
      </c>
      <c r="B104" s="75" t="s">
        <v>2182</v>
      </c>
      <c r="C104" s="66">
        <f>SUM(C105:C108)</f>
        <v>0</v>
      </c>
    </row>
    <row r="105" ht="17.25" customHeight="1" spans="1:3">
      <c r="A105" s="74">
        <v>2136701</v>
      </c>
      <c r="B105" s="65" t="s">
        <v>2118</v>
      </c>
      <c r="C105" s="70">
        <v>0</v>
      </c>
    </row>
    <row r="106" ht="17.25" customHeight="1" spans="1:3">
      <c r="A106" s="74">
        <v>2136702</v>
      </c>
      <c r="B106" s="65" t="s">
        <v>2179</v>
      </c>
      <c r="C106" s="70">
        <v>0</v>
      </c>
    </row>
    <row r="107" ht="17.25" customHeight="1" spans="1:3">
      <c r="A107" s="74">
        <v>2136703</v>
      </c>
      <c r="B107" s="65" t="s">
        <v>2183</v>
      </c>
      <c r="C107" s="70">
        <v>0</v>
      </c>
    </row>
    <row r="108" ht="17.25" customHeight="1" spans="1:3">
      <c r="A108" s="74">
        <v>2136799</v>
      </c>
      <c r="B108" s="65" t="s">
        <v>2184</v>
      </c>
      <c r="C108" s="70">
        <v>0</v>
      </c>
    </row>
    <row r="109" ht="17.25" customHeight="1" spans="1:3">
      <c r="A109" s="74">
        <v>21369</v>
      </c>
      <c r="B109" s="75" t="s">
        <v>2185</v>
      </c>
      <c r="C109" s="66">
        <f>SUM(C110:C113)</f>
        <v>0</v>
      </c>
    </row>
    <row r="110" ht="17.25" customHeight="1" spans="1:3">
      <c r="A110" s="74">
        <v>2136901</v>
      </c>
      <c r="B110" s="65" t="s">
        <v>2186</v>
      </c>
      <c r="C110" s="70">
        <v>0</v>
      </c>
    </row>
    <row r="111" ht="17.25" customHeight="1" spans="1:3">
      <c r="A111" s="74">
        <v>2136902</v>
      </c>
      <c r="B111" s="65" t="s">
        <v>2187</v>
      </c>
      <c r="C111" s="70">
        <v>0</v>
      </c>
    </row>
    <row r="112" ht="17.25" customHeight="1" spans="1:3">
      <c r="A112" s="74">
        <v>2136903</v>
      </c>
      <c r="B112" s="65" t="s">
        <v>2188</v>
      </c>
      <c r="C112" s="70">
        <v>0</v>
      </c>
    </row>
    <row r="113" ht="17.25" customHeight="1" spans="1:3">
      <c r="A113" s="74">
        <v>2136999</v>
      </c>
      <c r="B113" s="65" t="s">
        <v>2189</v>
      </c>
      <c r="C113" s="70">
        <v>0</v>
      </c>
    </row>
    <row r="114" ht="17.25" customHeight="1" spans="1:3">
      <c r="A114" s="74">
        <v>21370</v>
      </c>
      <c r="B114" s="75" t="s">
        <v>2190</v>
      </c>
      <c r="C114" s="66">
        <f>SUM(C115:C116)</f>
        <v>0</v>
      </c>
    </row>
    <row r="115" ht="17.25" customHeight="1" spans="1:3">
      <c r="A115" s="74">
        <v>2137001</v>
      </c>
      <c r="B115" s="65" t="s">
        <v>2191</v>
      </c>
      <c r="C115" s="70">
        <v>0</v>
      </c>
    </row>
    <row r="116" ht="17.25" customHeight="1" spans="1:3">
      <c r="A116" s="74">
        <v>2137099</v>
      </c>
      <c r="B116" s="65" t="s">
        <v>2192</v>
      </c>
      <c r="C116" s="70">
        <v>0</v>
      </c>
    </row>
    <row r="117" ht="17.25" customHeight="1" spans="1:3">
      <c r="A117" s="74">
        <v>21371</v>
      </c>
      <c r="B117" s="75" t="s">
        <v>2193</v>
      </c>
      <c r="C117" s="66">
        <f>SUM(C118:C121)</f>
        <v>0</v>
      </c>
    </row>
    <row r="118" ht="17.25" customHeight="1" spans="1:3">
      <c r="A118" s="74">
        <v>2137101</v>
      </c>
      <c r="B118" s="65" t="s">
        <v>2194</v>
      </c>
      <c r="C118" s="70">
        <v>0</v>
      </c>
    </row>
    <row r="119" ht="17.25" customHeight="1" spans="1:3">
      <c r="A119" s="74">
        <v>2137102</v>
      </c>
      <c r="B119" s="65" t="s">
        <v>2195</v>
      </c>
      <c r="C119" s="70">
        <v>0</v>
      </c>
    </row>
    <row r="120" ht="17.25" customHeight="1" spans="1:3">
      <c r="A120" s="74">
        <v>2137103</v>
      </c>
      <c r="B120" s="65" t="s">
        <v>2196</v>
      </c>
      <c r="C120" s="70">
        <v>0</v>
      </c>
    </row>
    <row r="121" ht="17.25" customHeight="1" spans="1:3">
      <c r="A121" s="74">
        <v>2137199</v>
      </c>
      <c r="B121" s="65" t="s">
        <v>2197</v>
      </c>
      <c r="C121" s="70">
        <v>0</v>
      </c>
    </row>
    <row r="122" ht="17.25" customHeight="1" spans="1:3">
      <c r="A122" s="74">
        <v>214</v>
      </c>
      <c r="B122" s="75" t="s">
        <v>2198</v>
      </c>
      <c r="C122" s="66">
        <f>SUM(C123,C128,C133,C138,C147,C154,C163,C166,C169,C170)</f>
        <v>0</v>
      </c>
    </row>
    <row r="123" ht="17.25" customHeight="1" spans="1:3">
      <c r="A123" s="74">
        <v>21460</v>
      </c>
      <c r="B123" s="75" t="s">
        <v>2199</v>
      </c>
      <c r="C123" s="66">
        <f>SUM(C124:C127)</f>
        <v>0</v>
      </c>
    </row>
    <row r="124" ht="17.25" customHeight="1" spans="1:3">
      <c r="A124" s="74">
        <v>2146001</v>
      </c>
      <c r="B124" s="65" t="s">
        <v>2200</v>
      </c>
      <c r="C124" s="70">
        <v>0</v>
      </c>
    </row>
    <row r="125" ht="17.25" customHeight="1" spans="1:3">
      <c r="A125" s="74">
        <v>2146002</v>
      </c>
      <c r="B125" s="65" t="s">
        <v>2201</v>
      </c>
      <c r="C125" s="70">
        <v>0</v>
      </c>
    </row>
    <row r="126" ht="17.25" customHeight="1" spans="1:3">
      <c r="A126" s="74">
        <v>2146003</v>
      </c>
      <c r="B126" s="65" t="s">
        <v>2202</v>
      </c>
      <c r="C126" s="70">
        <v>0</v>
      </c>
    </row>
    <row r="127" ht="17.25" customHeight="1" spans="1:3">
      <c r="A127" s="74">
        <v>2146099</v>
      </c>
      <c r="B127" s="65" t="s">
        <v>2203</v>
      </c>
      <c r="C127" s="70">
        <v>0</v>
      </c>
    </row>
    <row r="128" ht="17.25" customHeight="1" spans="1:3">
      <c r="A128" s="74">
        <v>21462</v>
      </c>
      <c r="B128" s="75" t="s">
        <v>2204</v>
      </c>
      <c r="C128" s="66">
        <f>SUM(C129:C132)</f>
        <v>0</v>
      </c>
    </row>
    <row r="129" ht="17.25" customHeight="1" spans="1:3">
      <c r="A129" s="74">
        <v>2146201</v>
      </c>
      <c r="B129" s="65" t="s">
        <v>2202</v>
      </c>
      <c r="C129" s="70">
        <v>0</v>
      </c>
    </row>
    <row r="130" ht="17.25" customHeight="1" spans="1:3">
      <c r="A130" s="74">
        <v>2146202</v>
      </c>
      <c r="B130" s="65" t="s">
        <v>2205</v>
      </c>
      <c r="C130" s="70">
        <v>0</v>
      </c>
    </row>
    <row r="131" ht="17.25" customHeight="1" spans="1:3">
      <c r="A131" s="74">
        <v>2146203</v>
      </c>
      <c r="B131" s="65" t="s">
        <v>2206</v>
      </c>
      <c r="C131" s="70">
        <v>0</v>
      </c>
    </row>
    <row r="132" ht="17.25" customHeight="1" spans="1:3">
      <c r="A132" s="74">
        <v>2146299</v>
      </c>
      <c r="B132" s="65" t="s">
        <v>2207</v>
      </c>
      <c r="C132" s="70">
        <v>0</v>
      </c>
    </row>
    <row r="133" ht="17.25" customHeight="1" spans="1:3">
      <c r="A133" s="74">
        <v>21463</v>
      </c>
      <c r="B133" s="75" t="s">
        <v>2208</v>
      </c>
      <c r="C133" s="66">
        <f>SUM(C134:C137)</f>
        <v>0</v>
      </c>
    </row>
    <row r="134" ht="17.25" customHeight="1" spans="1:3">
      <c r="A134" s="74">
        <v>2146301</v>
      </c>
      <c r="B134" s="65" t="s">
        <v>2209</v>
      </c>
      <c r="C134" s="70">
        <v>0</v>
      </c>
    </row>
    <row r="135" ht="17.25" customHeight="1" spans="1:3">
      <c r="A135" s="74">
        <v>2146302</v>
      </c>
      <c r="B135" s="65" t="s">
        <v>2210</v>
      </c>
      <c r="C135" s="70">
        <v>0</v>
      </c>
    </row>
    <row r="136" ht="17.25" customHeight="1" spans="1:3">
      <c r="A136" s="74">
        <v>2146303</v>
      </c>
      <c r="B136" s="65" t="s">
        <v>2211</v>
      </c>
      <c r="C136" s="70">
        <v>0</v>
      </c>
    </row>
    <row r="137" ht="17.25" customHeight="1" spans="1:3">
      <c r="A137" s="74">
        <v>2146399</v>
      </c>
      <c r="B137" s="65" t="s">
        <v>2212</v>
      </c>
      <c r="C137" s="70">
        <v>0</v>
      </c>
    </row>
    <row r="138" ht="17.25" customHeight="1" spans="1:3">
      <c r="A138" s="74">
        <v>21464</v>
      </c>
      <c r="B138" s="75" t="s">
        <v>2213</v>
      </c>
      <c r="C138" s="66">
        <f>SUM(C139:C146)</f>
        <v>0</v>
      </c>
    </row>
    <row r="139" ht="17.25" customHeight="1" spans="1:3">
      <c r="A139" s="74">
        <v>2146401</v>
      </c>
      <c r="B139" s="65" t="s">
        <v>2214</v>
      </c>
      <c r="C139" s="70">
        <v>0</v>
      </c>
    </row>
    <row r="140" ht="17.25" customHeight="1" spans="1:3">
      <c r="A140" s="74">
        <v>2146402</v>
      </c>
      <c r="B140" s="65" t="s">
        <v>2215</v>
      </c>
      <c r="C140" s="70">
        <v>0</v>
      </c>
    </row>
    <row r="141" ht="17.25" customHeight="1" spans="1:3">
      <c r="A141" s="74">
        <v>2146403</v>
      </c>
      <c r="B141" s="65" t="s">
        <v>2216</v>
      </c>
      <c r="C141" s="70">
        <v>0</v>
      </c>
    </row>
    <row r="142" ht="17.25" customHeight="1" spans="1:3">
      <c r="A142" s="74">
        <v>2146404</v>
      </c>
      <c r="B142" s="65" t="s">
        <v>2217</v>
      </c>
      <c r="C142" s="70">
        <v>0</v>
      </c>
    </row>
    <row r="143" ht="17.25" customHeight="1" spans="1:3">
      <c r="A143" s="74">
        <v>2146405</v>
      </c>
      <c r="B143" s="65" t="s">
        <v>2218</v>
      </c>
      <c r="C143" s="70">
        <v>0</v>
      </c>
    </row>
    <row r="144" ht="17.25" customHeight="1" spans="1:3">
      <c r="A144" s="74">
        <v>2146406</v>
      </c>
      <c r="B144" s="65" t="s">
        <v>2219</v>
      </c>
      <c r="C144" s="70">
        <v>0</v>
      </c>
    </row>
    <row r="145" ht="17.25" customHeight="1" spans="1:3">
      <c r="A145" s="74">
        <v>2146407</v>
      </c>
      <c r="B145" s="65" t="s">
        <v>2220</v>
      </c>
      <c r="C145" s="70">
        <v>0</v>
      </c>
    </row>
    <row r="146" ht="17.25" customHeight="1" spans="1:3">
      <c r="A146" s="74">
        <v>2146499</v>
      </c>
      <c r="B146" s="65" t="s">
        <v>2221</v>
      </c>
      <c r="C146" s="70">
        <v>0</v>
      </c>
    </row>
    <row r="147" ht="17.25" customHeight="1" spans="1:3">
      <c r="A147" s="74">
        <v>21468</v>
      </c>
      <c r="B147" s="75" t="s">
        <v>2222</v>
      </c>
      <c r="C147" s="66">
        <f>SUM(C148:C153)</f>
        <v>0</v>
      </c>
    </row>
    <row r="148" ht="17.25" customHeight="1" spans="1:3">
      <c r="A148" s="74">
        <v>2146801</v>
      </c>
      <c r="B148" s="65" t="s">
        <v>2223</v>
      </c>
      <c r="C148" s="70">
        <v>0</v>
      </c>
    </row>
    <row r="149" ht="17.25" customHeight="1" spans="1:3">
      <c r="A149" s="74">
        <v>2146802</v>
      </c>
      <c r="B149" s="65" t="s">
        <v>2224</v>
      </c>
      <c r="C149" s="70">
        <v>0</v>
      </c>
    </row>
    <row r="150" ht="17.25" customHeight="1" spans="1:3">
      <c r="A150" s="74">
        <v>2146803</v>
      </c>
      <c r="B150" s="65" t="s">
        <v>2225</v>
      </c>
      <c r="C150" s="70">
        <v>0</v>
      </c>
    </row>
    <row r="151" ht="17.25" customHeight="1" spans="1:3">
      <c r="A151" s="74">
        <v>2146804</v>
      </c>
      <c r="B151" s="65" t="s">
        <v>2226</v>
      </c>
      <c r="C151" s="70">
        <v>0</v>
      </c>
    </row>
    <row r="152" ht="17.25" customHeight="1" spans="1:3">
      <c r="A152" s="74">
        <v>2146805</v>
      </c>
      <c r="B152" s="65" t="s">
        <v>2227</v>
      </c>
      <c r="C152" s="70">
        <v>0</v>
      </c>
    </row>
    <row r="153" ht="17.25" customHeight="1" spans="1:3">
      <c r="A153" s="74">
        <v>2146899</v>
      </c>
      <c r="B153" s="65" t="s">
        <v>2228</v>
      </c>
      <c r="C153" s="70">
        <v>0</v>
      </c>
    </row>
    <row r="154" ht="17.25" customHeight="1" spans="1:3">
      <c r="A154" s="74">
        <v>21469</v>
      </c>
      <c r="B154" s="75" t="s">
        <v>2229</v>
      </c>
      <c r="C154" s="66">
        <f>SUM(C155:C162)</f>
        <v>0</v>
      </c>
    </row>
    <row r="155" ht="17.25" customHeight="1" spans="1:3">
      <c r="A155" s="74">
        <v>2146901</v>
      </c>
      <c r="B155" s="65" t="s">
        <v>2230</v>
      </c>
      <c r="C155" s="70">
        <v>0</v>
      </c>
    </row>
    <row r="156" ht="17.25" customHeight="1" spans="1:3">
      <c r="A156" s="74">
        <v>2146902</v>
      </c>
      <c r="B156" s="65" t="s">
        <v>2231</v>
      </c>
      <c r="C156" s="70">
        <v>0</v>
      </c>
    </row>
    <row r="157" ht="17.25" customHeight="1" spans="1:3">
      <c r="A157" s="74">
        <v>2146903</v>
      </c>
      <c r="B157" s="65" t="s">
        <v>2232</v>
      </c>
      <c r="C157" s="70">
        <v>0</v>
      </c>
    </row>
    <row r="158" ht="17.25" customHeight="1" spans="1:3">
      <c r="A158" s="74">
        <v>2146904</v>
      </c>
      <c r="B158" s="65" t="s">
        <v>2233</v>
      </c>
      <c r="C158" s="70">
        <v>0</v>
      </c>
    </row>
    <row r="159" ht="17.25" customHeight="1" spans="1:3">
      <c r="A159" s="74">
        <v>2146906</v>
      </c>
      <c r="B159" s="65" t="s">
        <v>2234</v>
      </c>
      <c r="C159" s="70">
        <v>0</v>
      </c>
    </row>
    <row r="160" ht="17.25" customHeight="1" spans="1:3">
      <c r="A160" s="74">
        <v>2146907</v>
      </c>
      <c r="B160" s="65" t="s">
        <v>2235</v>
      </c>
      <c r="C160" s="70">
        <v>0</v>
      </c>
    </row>
    <row r="161" ht="17.25" customHeight="1" spans="1:3">
      <c r="A161" s="74">
        <v>2146908</v>
      </c>
      <c r="B161" s="65" t="s">
        <v>2236</v>
      </c>
      <c r="C161" s="70">
        <v>0</v>
      </c>
    </row>
    <row r="162" ht="17.25" customHeight="1" spans="1:3">
      <c r="A162" s="74">
        <v>2146999</v>
      </c>
      <c r="B162" s="65" t="s">
        <v>2237</v>
      </c>
      <c r="C162" s="70">
        <v>0</v>
      </c>
    </row>
    <row r="163" ht="17.25" customHeight="1" spans="1:3">
      <c r="A163" s="74">
        <v>21470</v>
      </c>
      <c r="B163" s="75" t="s">
        <v>2238</v>
      </c>
      <c r="C163" s="66">
        <f>SUM(C164:C165)</f>
        <v>0</v>
      </c>
    </row>
    <row r="164" ht="17.25" customHeight="1" spans="1:3">
      <c r="A164" s="74">
        <v>2147001</v>
      </c>
      <c r="B164" s="65" t="s">
        <v>2239</v>
      </c>
      <c r="C164" s="70">
        <v>0</v>
      </c>
    </row>
    <row r="165" ht="17.25" customHeight="1" spans="1:3">
      <c r="A165" s="74">
        <v>2147099</v>
      </c>
      <c r="B165" s="65" t="s">
        <v>2240</v>
      </c>
      <c r="C165" s="70">
        <v>0</v>
      </c>
    </row>
    <row r="166" ht="17.25" customHeight="1" spans="1:3">
      <c r="A166" s="74">
        <v>21471</v>
      </c>
      <c r="B166" s="75" t="s">
        <v>2241</v>
      </c>
      <c r="C166" s="66">
        <f>SUM(C167:C168)</f>
        <v>0</v>
      </c>
    </row>
    <row r="167" ht="17.25" customHeight="1" spans="1:3">
      <c r="A167" s="74">
        <v>2147101</v>
      </c>
      <c r="B167" s="65" t="s">
        <v>2239</v>
      </c>
      <c r="C167" s="70">
        <v>0</v>
      </c>
    </row>
    <row r="168" ht="17.25" customHeight="1" spans="1:3">
      <c r="A168" s="74">
        <v>2147199</v>
      </c>
      <c r="B168" s="65" t="s">
        <v>2242</v>
      </c>
      <c r="C168" s="70">
        <v>0</v>
      </c>
    </row>
    <row r="169" ht="17.25" customHeight="1" spans="1:3">
      <c r="A169" s="74">
        <v>21472</v>
      </c>
      <c r="B169" s="75" t="s">
        <v>2243</v>
      </c>
      <c r="C169" s="70">
        <v>0</v>
      </c>
    </row>
    <row r="170" ht="17.25" customHeight="1" spans="1:3">
      <c r="A170" s="74">
        <v>21473</v>
      </c>
      <c r="B170" s="75" t="s">
        <v>2244</v>
      </c>
      <c r="C170" s="66">
        <f>SUM(C171:C173)</f>
        <v>0</v>
      </c>
    </row>
    <row r="171" ht="17.25" customHeight="1" spans="1:3">
      <c r="A171" s="74">
        <v>2147301</v>
      </c>
      <c r="B171" s="65" t="s">
        <v>2245</v>
      </c>
      <c r="C171" s="70">
        <v>0</v>
      </c>
    </row>
    <row r="172" ht="17.25" customHeight="1" spans="1:3">
      <c r="A172" s="74">
        <v>2147303</v>
      </c>
      <c r="B172" s="65" t="s">
        <v>2246</v>
      </c>
      <c r="C172" s="70">
        <v>0</v>
      </c>
    </row>
    <row r="173" ht="17.25" customHeight="1" spans="1:3">
      <c r="A173" s="74">
        <v>2147399</v>
      </c>
      <c r="B173" s="65" t="s">
        <v>2247</v>
      </c>
      <c r="C173" s="70">
        <v>0</v>
      </c>
    </row>
    <row r="174" ht="17.25" customHeight="1" spans="1:3">
      <c r="A174" s="74">
        <v>215</v>
      </c>
      <c r="B174" s="75" t="s">
        <v>2248</v>
      </c>
      <c r="C174" s="66">
        <f>C175</f>
        <v>0</v>
      </c>
    </row>
    <row r="175" ht="17.25" customHeight="1" spans="1:3">
      <c r="A175" s="74">
        <v>21562</v>
      </c>
      <c r="B175" s="75" t="s">
        <v>2249</v>
      </c>
      <c r="C175" s="66">
        <f>SUM(C176:C178)</f>
        <v>0</v>
      </c>
    </row>
    <row r="176" ht="17.25" customHeight="1" spans="1:3">
      <c r="A176" s="74">
        <v>2156201</v>
      </c>
      <c r="B176" s="65" t="s">
        <v>2250</v>
      </c>
      <c r="C176" s="70">
        <v>0</v>
      </c>
    </row>
    <row r="177" ht="17.25" customHeight="1" spans="1:3">
      <c r="A177" s="74">
        <v>2156202</v>
      </c>
      <c r="B177" s="65" t="s">
        <v>2251</v>
      </c>
      <c r="C177" s="70">
        <v>0</v>
      </c>
    </row>
    <row r="178" ht="17.25" customHeight="1" spans="1:3">
      <c r="A178" s="74">
        <v>2156299</v>
      </c>
      <c r="B178" s="65" t="s">
        <v>2252</v>
      </c>
      <c r="C178" s="70">
        <v>0</v>
      </c>
    </row>
    <row r="179" ht="17.25" customHeight="1" spans="1:3">
      <c r="A179" s="74">
        <v>217</v>
      </c>
      <c r="B179" s="75" t="s">
        <v>2253</v>
      </c>
      <c r="C179" s="66">
        <f>C180</f>
        <v>0</v>
      </c>
    </row>
    <row r="180" ht="17.25" customHeight="1" spans="1:3">
      <c r="A180" s="74">
        <v>21704</v>
      </c>
      <c r="B180" s="75" t="s">
        <v>2254</v>
      </c>
      <c r="C180" s="66">
        <f>SUM(C181:C182)</f>
        <v>0</v>
      </c>
    </row>
    <row r="181" ht="17.25" customHeight="1" spans="1:3">
      <c r="A181" s="74">
        <v>2170402</v>
      </c>
      <c r="B181" s="65" t="s">
        <v>2255</v>
      </c>
      <c r="C181" s="70">
        <v>0</v>
      </c>
    </row>
    <row r="182" ht="17.25" customHeight="1" spans="1:3">
      <c r="A182" s="74">
        <v>2170403</v>
      </c>
      <c r="B182" s="65" t="s">
        <v>2256</v>
      </c>
      <c r="C182" s="70">
        <v>0</v>
      </c>
    </row>
    <row r="183" ht="17.25" customHeight="1" spans="1:3">
      <c r="A183" s="74">
        <v>229</v>
      </c>
      <c r="B183" s="75" t="s">
        <v>1824</v>
      </c>
      <c r="C183" s="66">
        <f>C184+C188+C197</f>
        <v>6869</v>
      </c>
    </row>
    <row r="184" ht="17.25" customHeight="1" spans="1:3">
      <c r="A184" s="74">
        <v>22904</v>
      </c>
      <c r="B184" s="75" t="s">
        <v>2257</v>
      </c>
      <c r="C184" s="66">
        <f>SUM(C185:C187)</f>
        <v>5455</v>
      </c>
    </row>
    <row r="185" ht="17.25" customHeight="1" spans="1:3">
      <c r="A185" s="74">
        <v>2290401</v>
      </c>
      <c r="B185" s="65" t="s">
        <v>2258</v>
      </c>
      <c r="C185" s="70">
        <v>5455</v>
      </c>
    </row>
    <row r="186" ht="17.25" customHeight="1" spans="1:3">
      <c r="A186" s="74">
        <v>2290402</v>
      </c>
      <c r="B186" s="65" t="s">
        <v>2259</v>
      </c>
      <c r="C186" s="70">
        <v>0</v>
      </c>
    </row>
    <row r="187" ht="17.25" customHeight="1" spans="1:3">
      <c r="A187" s="74">
        <v>2290403</v>
      </c>
      <c r="B187" s="65" t="s">
        <v>2260</v>
      </c>
      <c r="C187" s="70">
        <v>0</v>
      </c>
    </row>
    <row r="188" ht="17.25" customHeight="1" spans="1:3">
      <c r="A188" s="74">
        <v>22908</v>
      </c>
      <c r="B188" s="75" t="s">
        <v>2261</v>
      </c>
      <c r="C188" s="66">
        <f>SUM(C189:C196)</f>
        <v>0</v>
      </c>
    </row>
    <row r="189" ht="17.25" customHeight="1" spans="1:3">
      <c r="A189" s="74">
        <v>2290802</v>
      </c>
      <c r="B189" s="65" t="s">
        <v>2262</v>
      </c>
      <c r="C189" s="70">
        <v>0</v>
      </c>
    </row>
    <row r="190" ht="17.25" customHeight="1" spans="1:3">
      <c r="A190" s="74">
        <v>2290803</v>
      </c>
      <c r="B190" s="65" t="s">
        <v>2263</v>
      </c>
      <c r="C190" s="70">
        <v>0</v>
      </c>
    </row>
    <row r="191" ht="17.25" customHeight="1" spans="1:3">
      <c r="A191" s="74">
        <v>2290804</v>
      </c>
      <c r="B191" s="65" t="s">
        <v>2264</v>
      </c>
      <c r="C191" s="70">
        <v>0</v>
      </c>
    </row>
    <row r="192" ht="17.25" customHeight="1" spans="1:3">
      <c r="A192" s="74">
        <v>2290805</v>
      </c>
      <c r="B192" s="65" t="s">
        <v>2265</v>
      </c>
      <c r="C192" s="70">
        <v>0</v>
      </c>
    </row>
    <row r="193" ht="17.25" customHeight="1" spans="1:3">
      <c r="A193" s="74">
        <v>2290806</v>
      </c>
      <c r="B193" s="65" t="s">
        <v>2266</v>
      </c>
      <c r="C193" s="70">
        <v>0</v>
      </c>
    </row>
    <row r="194" ht="17.25" customHeight="1" spans="1:3">
      <c r="A194" s="74">
        <v>2290807</v>
      </c>
      <c r="B194" s="65" t="s">
        <v>2267</v>
      </c>
      <c r="C194" s="70">
        <v>0</v>
      </c>
    </row>
    <row r="195" ht="17.25" customHeight="1" spans="1:3">
      <c r="A195" s="74">
        <v>2290808</v>
      </c>
      <c r="B195" s="65" t="s">
        <v>2268</v>
      </c>
      <c r="C195" s="70">
        <v>0</v>
      </c>
    </row>
    <row r="196" ht="17.25" customHeight="1" spans="1:3">
      <c r="A196" s="74">
        <v>2290899</v>
      </c>
      <c r="B196" s="65" t="s">
        <v>2269</v>
      </c>
      <c r="C196" s="70">
        <v>0</v>
      </c>
    </row>
    <row r="197" ht="17.25" customHeight="1" spans="1:3">
      <c r="A197" s="74">
        <v>22960</v>
      </c>
      <c r="B197" s="75" t="s">
        <v>2270</v>
      </c>
      <c r="C197" s="66">
        <f>SUM(C198:C208)</f>
        <v>1414</v>
      </c>
    </row>
    <row r="198" ht="17.25" customHeight="1" spans="1:3">
      <c r="A198" s="74">
        <v>2296001</v>
      </c>
      <c r="B198" s="65" t="s">
        <v>2271</v>
      </c>
      <c r="C198" s="70">
        <v>0</v>
      </c>
    </row>
    <row r="199" ht="17.25" customHeight="1" spans="1:3">
      <c r="A199" s="74">
        <v>2296002</v>
      </c>
      <c r="B199" s="65" t="s">
        <v>2272</v>
      </c>
      <c r="C199" s="70">
        <v>4</v>
      </c>
    </row>
    <row r="200" ht="17.25" customHeight="1" spans="1:3">
      <c r="A200" s="74">
        <v>2296003</v>
      </c>
      <c r="B200" s="65" t="s">
        <v>2273</v>
      </c>
      <c r="C200" s="70">
        <v>0</v>
      </c>
    </row>
    <row r="201" ht="17.25" customHeight="1" spans="1:3">
      <c r="A201" s="74">
        <v>2296004</v>
      </c>
      <c r="B201" s="65" t="s">
        <v>2274</v>
      </c>
      <c r="C201" s="70">
        <v>0</v>
      </c>
    </row>
    <row r="202" ht="17.25" customHeight="1" spans="1:3">
      <c r="A202" s="74">
        <v>2296005</v>
      </c>
      <c r="B202" s="65" t="s">
        <v>2275</v>
      </c>
      <c r="C202" s="70">
        <v>0</v>
      </c>
    </row>
    <row r="203" ht="17.25" customHeight="1" spans="1:3">
      <c r="A203" s="74">
        <v>2296006</v>
      </c>
      <c r="B203" s="65" t="s">
        <v>2276</v>
      </c>
      <c r="C203" s="70">
        <v>0</v>
      </c>
    </row>
    <row r="204" ht="17.25" customHeight="1" spans="1:3">
      <c r="A204" s="74">
        <v>2296010</v>
      </c>
      <c r="B204" s="65" t="s">
        <v>2277</v>
      </c>
      <c r="C204" s="70">
        <v>0</v>
      </c>
    </row>
    <row r="205" ht="17.25" customHeight="1" spans="1:3">
      <c r="A205" s="74">
        <v>2296011</v>
      </c>
      <c r="B205" s="65" t="s">
        <v>2278</v>
      </c>
      <c r="C205" s="70">
        <v>0</v>
      </c>
    </row>
    <row r="206" ht="17.25" customHeight="1" spans="1:3">
      <c r="A206" s="74">
        <v>2296012</v>
      </c>
      <c r="B206" s="65" t="s">
        <v>2279</v>
      </c>
      <c r="C206" s="70">
        <v>0</v>
      </c>
    </row>
    <row r="207" ht="17.25" customHeight="1" spans="1:3">
      <c r="A207" s="74">
        <v>2296013</v>
      </c>
      <c r="B207" s="65" t="s">
        <v>2280</v>
      </c>
      <c r="C207" s="70">
        <v>332</v>
      </c>
    </row>
    <row r="208" ht="17.25" customHeight="1" spans="1:3">
      <c r="A208" s="74">
        <v>2296099</v>
      </c>
      <c r="B208" s="65" t="s">
        <v>2281</v>
      </c>
      <c r="C208" s="70">
        <v>1078</v>
      </c>
    </row>
    <row r="209" ht="17.25" customHeight="1" spans="1:3">
      <c r="A209" s="74">
        <v>232</v>
      </c>
      <c r="B209" s="75" t="s">
        <v>2282</v>
      </c>
      <c r="C209" s="66">
        <f>C210</f>
        <v>1727</v>
      </c>
    </row>
    <row r="210" ht="17.25" customHeight="1" spans="1:3">
      <c r="A210" s="74">
        <v>23204</v>
      </c>
      <c r="B210" s="75" t="s">
        <v>2283</v>
      </c>
      <c r="C210" s="66">
        <f>SUM(C211:C227)</f>
        <v>1727</v>
      </c>
    </row>
    <row r="211" ht="17.25" customHeight="1" spans="1:3">
      <c r="A211" s="74">
        <v>2320401</v>
      </c>
      <c r="B211" s="65" t="s">
        <v>2284</v>
      </c>
      <c r="C211" s="70">
        <v>0</v>
      </c>
    </row>
    <row r="212" ht="17.25" customHeight="1" spans="1:3">
      <c r="A212" s="74">
        <v>2320402</v>
      </c>
      <c r="B212" s="65" t="s">
        <v>2285</v>
      </c>
      <c r="C212" s="70">
        <v>0</v>
      </c>
    </row>
    <row r="213" ht="17.25" customHeight="1" spans="1:3">
      <c r="A213" s="74">
        <v>2320405</v>
      </c>
      <c r="B213" s="65" t="s">
        <v>2286</v>
      </c>
      <c r="C213" s="70">
        <v>0</v>
      </c>
    </row>
    <row r="214" ht="17.25" customHeight="1" spans="1:3">
      <c r="A214" s="74">
        <v>2320411</v>
      </c>
      <c r="B214" s="65" t="s">
        <v>2287</v>
      </c>
      <c r="C214" s="70">
        <v>0</v>
      </c>
    </row>
    <row r="215" ht="17.25" customHeight="1" spans="1:3">
      <c r="A215" s="74">
        <v>2320412</v>
      </c>
      <c r="B215" s="65" t="s">
        <v>2288</v>
      </c>
      <c r="C215" s="70">
        <v>0</v>
      </c>
    </row>
    <row r="216" ht="17.25" customHeight="1" spans="1:3">
      <c r="A216" s="74">
        <v>2320413</v>
      </c>
      <c r="B216" s="65" t="s">
        <v>2289</v>
      </c>
      <c r="C216" s="70">
        <v>0</v>
      </c>
    </row>
    <row r="217" ht="17.25" customHeight="1" spans="1:3">
      <c r="A217" s="74">
        <v>2320414</v>
      </c>
      <c r="B217" s="65" t="s">
        <v>2290</v>
      </c>
      <c r="C217" s="70">
        <v>0</v>
      </c>
    </row>
    <row r="218" ht="17.25" customHeight="1" spans="1:3">
      <c r="A218" s="74">
        <v>2320416</v>
      </c>
      <c r="B218" s="65" t="s">
        <v>2291</v>
      </c>
      <c r="C218" s="70">
        <v>0</v>
      </c>
    </row>
    <row r="219" ht="17.25" customHeight="1" spans="1:3">
      <c r="A219" s="74">
        <v>2320417</v>
      </c>
      <c r="B219" s="65" t="s">
        <v>2292</v>
      </c>
      <c r="C219" s="70">
        <v>0</v>
      </c>
    </row>
    <row r="220" ht="17.25" customHeight="1" spans="1:3">
      <c r="A220" s="74">
        <v>2320418</v>
      </c>
      <c r="B220" s="65" t="s">
        <v>2293</v>
      </c>
      <c r="C220" s="70">
        <v>0</v>
      </c>
    </row>
    <row r="221" ht="17.25" customHeight="1" spans="1:3">
      <c r="A221" s="74">
        <v>2320419</v>
      </c>
      <c r="B221" s="65" t="s">
        <v>2294</v>
      </c>
      <c r="C221" s="70">
        <v>0</v>
      </c>
    </row>
    <row r="222" ht="17.25" customHeight="1" spans="1:3">
      <c r="A222" s="74">
        <v>2320420</v>
      </c>
      <c r="B222" s="65" t="s">
        <v>2295</v>
      </c>
      <c r="C222" s="70">
        <v>0</v>
      </c>
    </row>
    <row r="223" ht="17.25" customHeight="1" spans="1:3">
      <c r="A223" s="74">
        <v>2320431</v>
      </c>
      <c r="B223" s="65" t="s">
        <v>2296</v>
      </c>
      <c r="C223" s="70">
        <v>469</v>
      </c>
    </row>
    <row r="224" ht="17.25" customHeight="1" spans="1:3">
      <c r="A224" s="74">
        <v>2320432</v>
      </c>
      <c r="B224" s="65" t="s">
        <v>2297</v>
      </c>
      <c r="C224" s="70">
        <v>0</v>
      </c>
    </row>
    <row r="225" ht="17.25" customHeight="1" spans="1:3">
      <c r="A225" s="74">
        <v>2320433</v>
      </c>
      <c r="B225" s="65" t="s">
        <v>2298</v>
      </c>
      <c r="C225" s="70">
        <v>0</v>
      </c>
    </row>
    <row r="226" ht="17.25" customHeight="1" spans="1:3">
      <c r="A226" s="74">
        <v>2320498</v>
      </c>
      <c r="B226" s="65" t="s">
        <v>2299</v>
      </c>
      <c r="C226" s="70">
        <v>0</v>
      </c>
    </row>
    <row r="227" ht="17.25" customHeight="1" spans="1:3">
      <c r="A227" s="74">
        <v>2320499</v>
      </c>
      <c r="B227" s="65" t="s">
        <v>2300</v>
      </c>
      <c r="C227" s="70">
        <v>1258</v>
      </c>
    </row>
    <row r="228" ht="17.25" customHeight="1" spans="1:3">
      <c r="A228" s="74">
        <v>233</v>
      </c>
      <c r="B228" s="75" t="s">
        <v>2301</v>
      </c>
      <c r="C228" s="66">
        <f>C229</f>
        <v>0</v>
      </c>
    </row>
    <row r="229" ht="17.25" customHeight="1" spans="1:3">
      <c r="A229" s="74">
        <v>23304</v>
      </c>
      <c r="B229" s="75" t="s">
        <v>2302</v>
      </c>
      <c r="C229" s="66">
        <f>SUM(C230:C246)</f>
        <v>0</v>
      </c>
    </row>
    <row r="230" ht="17.25" customHeight="1" spans="1:3">
      <c r="A230" s="74">
        <v>2330401</v>
      </c>
      <c r="B230" s="65" t="s">
        <v>2303</v>
      </c>
      <c r="C230" s="70">
        <v>0</v>
      </c>
    </row>
    <row r="231" ht="17.25" customHeight="1" spans="1:3">
      <c r="A231" s="74">
        <v>2330402</v>
      </c>
      <c r="B231" s="65" t="s">
        <v>2304</v>
      </c>
      <c r="C231" s="70">
        <v>0</v>
      </c>
    </row>
    <row r="232" ht="17.25" customHeight="1" spans="1:3">
      <c r="A232" s="74">
        <v>2330405</v>
      </c>
      <c r="B232" s="65" t="s">
        <v>2305</v>
      </c>
      <c r="C232" s="70">
        <v>0</v>
      </c>
    </row>
    <row r="233" ht="17.25" customHeight="1" spans="1:3">
      <c r="A233" s="74">
        <v>2330411</v>
      </c>
      <c r="B233" s="65" t="s">
        <v>2306</v>
      </c>
      <c r="C233" s="70">
        <v>0</v>
      </c>
    </row>
    <row r="234" ht="17.25" customHeight="1" spans="1:3">
      <c r="A234" s="74">
        <v>2330412</v>
      </c>
      <c r="B234" s="65" t="s">
        <v>2307</v>
      </c>
      <c r="C234" s="70">
        <v>0</v>
      </c>
    </row>
    <row r="235" ht="17.25" customHeight="1" spans="1:3">
      <c r="A235" s="74">
        <v>2330413</v>
      </c>
      <c r="B235" s="65" t="s">
        <v>2308</v>
      </c>
      <c r="C235" s="70">
        <v>0</v>
      </c>
    </row>
    <row r="236" ht="17.25" customHeight="1" spans="1:3">
      <c r="A236" s="74">
        <v>2330414</v>
      </c>
      <c r="B236" s="65" t="s">
        <v>2309</v>
      </c>
      <c r="C236" s="70">
        <v>0</v>
      </c>
    </row>
    <row r="237" ht="17.25" customHeight="1" spans="1:3">
      <c r="A237" s="74">
        <v>2330416</v>
      </c>
      <c r="B237" s="65" t="s">
        <v>2310</v>
      </c>
      <c r="C237" s="70">
        <v>0</v>
      </c>
    </row>
    <row r="238" ht="17.25" customHeight="1" spans="1:3">
      <c r="A238" s="74">
        <v>2330417</v>
      </c>
      <c r="B238" s="65" t="s">
        <v>2311</v>
      </c>
      <c r="C238" s="70">
        <v>0</v>
      </c>
    </row>
    <row r="239" ht="17.25" customHeight="1" spans="1:3">
      <c r="A239" s="74">
        <v>2330418</v>
      </c>
      <c r="B239" s="65" t="s">
        <v>2312</v>
      </c>
      <c r="C239" s="70">
        <v>0</v>
      </c>
    </row>
    <row r="240" ht="17.25" customHeight="1" spans="1:3">
      <c r="A240" s="74">
        <v>2330419</v>
      </c>
      <c r="B240" s="65" t="s">
        <v>2313</v>
      </c>
      <c r="C240" s="70">
        <v>0</v>
      </c>
    </row>
    <row r="241" ht="17.25" customHeight="1" spans="1:3">
      <c r="A241" s="74">
        <v>2330420</v>
      </c>
      <c r="B241" s="65" t="s">
        <v>2314</v>
      </c>
      <c r="C241" s="70">
        <v>0</v>
      </c>
    </row>
    <row r="242" ht="17.25" customHeight="1" spans="1:3">
      <c r="A242" s="74">
        <v>2330431</v>
      </c>
      <c r="B242" s="65" t="s">
        <v>2315</v>
      </c>
      <c r="C242" s="70">
        <v>0</v>
      </c>
    </row>
    <row r="243" ht="17.25" customHeight="1" spans="1:3">
      <c r="A243" s="74">
        <v>2330432</v>
      </c>
      <c r="B243" s="65" t="s">
        <v>2316</v>
      </c>
      <c r="C243" s="70">
        <v>0</v>
      </c>
    </row>
    <row r="244" ht="17.25" customHeight="1" spans="1:3">
      <c r="A244" s="74">
        <v>2330433</v>
      </c>
      <c r="B244" s="65" t="s">
        <v>2317</v>
      </c>
      <c r="C244" s="70">
        <v>0</v>
      </c>
    </row>
    <row r="245" ht="17.25" customHeight="1" spans="1:3">
      <c r="A245" s="74">
        <v>2330498</v>
      </c>
      <c r="B245" s="65" t="s">
        <v>2318</v>
      </c>
      <c r="C245" s="70">
        <v>0</v>
      </c>
    </row>
    <row r="246" ht="17.25" customHeight="1" spans="1:3">
      <c r="A246" s="74">
        <v>2330499</v>
      </c>
      <c r="B246" s="65" t="s">
        <v>2319</v>
      </c>
      <c r="C246" s="70">
        <v>0</v>
      </c>
    </row>
  </sheetData>
  <mergeCells count="1">
    <mergeCell ref="A1:C1"/>
  </mergeCells>
  <pageMargins left="0.554861111111111"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预算处</Company>
  <Application>Microsoft Excel</Application>
  <HeadingPairs>
    <vt:vector size="2" baseType="variant">
      <vt:variant>
        <vt:lpstr>工作表</vt:lpstr>
      </vt:variant>
      <vt:variant>
        <vt:i4>18</vt:i4>
      </vt:variant>
    </vt:vector>
  </HeadingPairs>
  <TitlesOfParts>
    <vt:vector size="18" baseType="lpstr">
      <vt:lpstr>2019年一般公共预算收入决算表</vt:lpstr>
      <vt:lpstr>2019年一般公共预算支出决算表</vt:lpstr>
      <vt:lpstr>2019年度扶沟县一般公共预算本级支出决算表 </vt:lpstr>
      <vt:lpstr>2019年度一般公共预算本级基本支出决算表</vt:lpstr>
      <vt:lpstr>2019年度一般公共预算税收返还和转移支付决算表</vt:lpstr>
      <vt:lpstr>2019年度地方政府一般债务限额和余额情况决算表 </vt:lpstr>
      <vt:lpstr>2019年度政府性基金预算收入决算录入表 </vt:lpstr>
      <vt:lpstr>2019年度政府性基金预算支出决算表 </vt:lpstr>
      <vt:lpstr>2019年度本级政府性基金支出决算表 </vt:lpstr>
      <vt:lpstr>2019年政府性基金转移支付</vt:lpstr>
      <vt:lpstr>2019年度地方政府专项债务限额和余额情况决算表 </vt:lpstr>
      <vt:lpstr>2019年国有资本经营预算收入表</vt:lpstr>
      <vt:lpstr>2019年国有资本经营预算支出表</vt:lpstr>
      <vt:lpstr>2019年全县本级国有资本经营预算支出决算表 </vt:lpstr>
      <vt:lpstr>2019年国有资本经营预算转移支付决算表 </vt:lpstr>
      <vt:lpstr>2019年全县社会保险基金预算收入决算表 </vt:lpstr>
      <vt:lpstr>2019年全县社会保险基金预算支出决算表 </vt:lpstr>
      <vt:lpstr> 2019年度一般公共预算拨款“三公”经费决算表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李新建</dc:creator>
  <cp:lastModifiedBy>Administrator</cp:lastModifiedBy>
  <cp:revision>1</cp:revision>
  <dcterms:created xsi:type="dcterms:W3CDTF">2002-01-21T01:24:15Z</dcterms:created>
  <cp:lastPrinted>2019-08-02T03:34:31Z</cp:lastPrinted>
  <dcterms:modified xsi:type="dcterms:W3CDTF">2021-06-07T01:48:05Z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