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Print_Titles" localSheetId="0">Sheet1!$2:$5</definedName>
  </definedNames>
  <calcPr calcId="144525" fullCalcOnLoad="1"/>
</workbook>
</file>

<file path=xl/sharedStrings.xml><?xml version="1.0" encoding="utf-8"?>
<sst xmlns="http://schemas.openxmlformats.org/spreadsheetml/2006/main" count="463" uniqueCount="239">
  <si>
    <t>附件</t>
  </si>
  <si>
    <t>扶沟县2019年统筹整合财政涉农资金补充计划投入扶贫项目明细表</t>
  </si>
  <si>
    <t>单位：万元</t>
  </si>
  <si>
    <t>序号</t>
  </si>
  <si>
    <t>项目名称</t>
  </si>
  <si>
    <t>项目内容</t>
  </si>
  <si>
    <t>补助标准</t>
  </si>
  <si>
    <t>建设地点</t>
  </si>
  <si>
    <t>投入资金规模</t>
  </si>
  <si>
    <t>责任
单位</t>
  </si>
  <si>
    <t>绩效目标</t>
  </si>
  <si>
    <t>惠及建档立卡贫困人口数量</t>
  </si>
  <si>
    <t>时间进度</t>
  </si>
  <si>
    <t>备注</t>
  </si>
  <si>
    <t>（建设任务）</t>
  </si>
  <si>
    <t>乡(镇)</t>
  </si>
  <si>
    <t>村</t>
  </si>
  <si>
    <t>合计</t>
  </si>
  <si>
    <t>中央资金</t>
  </si>
  <si>
    <t>省级资金</t>
  </si>
  <si>
    <t>市级资金</t>
  </si>
  <si>
    <t>县级资金</t>
  </si>
  <si>
    <t>完成招投标时间</t>
  </si>
  <si>
    <t>开工时间</t>
  </si>
  <si>
    <t>完工时间</t>
  </si>
  <si>
    <t>完成验收时间</t>
  </si>
  <si>
    <t>资金投入总计</t>
  </si>
  <si>
    <t>一、基础设施类项目合计</t>
  </si>
  <si>
    <t>2019年汴岗镇刘桥村组农用机井项目</t>
  </si>
  <si>
    <t>新打36米深，内径40厘米机井3眼</t>
  </si>
  <si>
    <t>1.51万元/眼</t>
  </si>
  <si>
    <t>汴岗镇</t>
  </si>
  <si>
    <t>刘桥村</t>
  </si>
  <si>
    <t>水利局</t>
  </si>
  <si>
    <t>解决150亩的农田灌溉问题，455户1874人受益</t>
  </si>
  <si>
    <t>2019年9月底</t>
  </si>
  <si>
    <t>2019年10月初</t>
  </si>
  <si>
    <t>2019年11月底</t>
  </si>
  <si>
    <t>2019年12月初</t>
  </si>
  <si>
    <t>2019年汴岗镇彭头村组农用机井项目</t>
  </si>
  <si>
    <t>新打36米深，内径40厘米机井46眼</t>
  </si>
  <si>
    <t>彭头村</t>
  </si>
  <si>
    <t>解决2300亩的农田灌溉问题，557户2372人受益</t>
  </si>
  <si>
    <t>2019年汴岗镇首帕郭村组农用机井项目</t>
  </si>
  <si>
    <t>新打36米深，内径40厘米机井22眼</t>
  </si>
  <si>
    <t>首帕郭村</t>
  </si>
  <si>
    <t>解决1100亩的农田灌溉问题，560户2350人受益</t>
  </si>
  <si>
    <t>2019年汴岗镇郑湾村组农用机井项目</t>
  </si>
  <si>
    <t>新打36米深，内径40厘米机井14眼</t>
  </si>
  <si>
    <t>郑湾村</t>
  </si>
  <si>
    <t>解决700亩的农田灌溉问题，564户13户2340人</t>
  </si>
  <si>
    <t>2019年汴岗镇强陵岗村组农用机井项目</t>
  </si>
  <si>
    <t>新打36米深，内径40厘米机井30眼</t>
  </si>
  <si>
    <t>强陵岗村</t>
  </si>
  <si>
    <t>解决1500亩的农田灌溉问题，435户1655人受益</t>
  </si>
  <si>
    <t>2019年汴岗镇大胡村组农用机井项目</t>
  </si>
  <si>
    <t>新打36米深，内径40厘米机井15眼</t>
  </si>
  <si>
    <t>大胡村</t>
  </si>
  <si>
    <t>解决750亩的农田灌溉问题，484户1961人受益</t>
  </si>
  <si>
    <t>2019年练寺镇袁庄村组农用机井项目</t>
  </si>
  <si>
    <t>新打36米深，内径40厘米机井1眼</t>
  </si>
  <si>
    <t>练寺镇</t>
  </si>
  <si>
    <t>袁庄村</t>
  </si>
  <si>
    <t>解决50亩的农田灌溉问题，520户2020人受益</t>
  </si>
  <si>
    <t>2019年练寺镇张店村组农用机井项目</t>
  </si>
  <si>
    <t>新打36米深，内径40厘米机井8眼</t>
  </si>
  <si>
    <t>张店村</t>
  </si>
  <si>
    <t>解决400亩的农田灌溉问题，726户3216人受益</t>
  </si>
  <si>
    <t>2019年练寺镇苏寨村组农用机井项目</t>
  </si>
  <si>
    <t>新打36米深，内径40厘米机井2眼</t>
  </si>
  <si>
    <t>苏寨村</t>
  </si>
  <si>
    <t>解决100亩的农田灌溉问题，440户1950人受益</t>
  </si>
  <si>
    <t>2019年柴岗乡歧岗村组农用机井项目</t>
  </si>
  <si>
    <t>新打36米深，内径40厘米机井23眼</t>
  </si>
  <si>
    <t>柴岗乡</t>
  </si>
  <si>
    <t>歧岗村</t>
  </si>
  <si>
    <t>解决1150亩的农田灌溉问题，550户2307人受益</t>
  </si>
  <si>
    <t>2019年柴岗乡朱岗村组农用机井项目</t>
  </si>
  <si>
    <t>朱岗村</t>
  </si>
  <si>
    <t>解决150亩的农田灌溉问题，376户1700人受益</t>
  </si>
  <si>
    <t>2019年柴岗乡支亭村组农用机井项目</t>
  </si>
  <si>
    <t>新打36米深，内径40厘米机井18眼</t>
  </si>
  <si>
    <t>支亭村</t>
  </si>
  <si>
    <t>解决900亩的农田灌溉问题，622户2505人</t>
  </si>
  <si>
    <t>2019年柴岗乡张余集村组农用机井项目</t>
  </si>
  <si>
    <t>新打36米深，内径40厘米机井9眼</t>
  </si>
  <si>
    <t>张余集村</t>
  </si>
  <si>
    <t>解决450亩的农田灌溉问题，455户864人受益</t>
  </si>
  <si>
    <t>2019年柴岗乡塔湾村组农用机井项目</t>
  </si>
  <si>
    <t>新打36米深，内径40厘米机井4眼</t>
  </si>
  <si>
    <t>塔湾村</t>
  </si>
  <si>
    <t>解决200亩的农田灌溉问题，646户2870人受益</t>
  </si>
  <si>
    <t>2019年柴岗乡从河村组农用机井项目</t>
  </si>
  <si>
    <t>从河村</t>
  </si>
  <si>
    <t>解决400亩的农田灌溉问题，287户1094人受益</t>
  </si>
  <si>
    <t>2019年柴岗乡前李村组农用机井项目</t>
  </si>
  <si>
    <t>新打36米深，内径40厘米机井35眼</t>
  </si>
  <si>
    <t>前李村</t>
  </si>
  <si>
    <t>解决1750的农田灌溉问题，351户1437人受益</t>
  </si>
  <si>
    <t>2019年柴岗乡陈准村组农用机井项目</t>
  </si>
  <si>
    <t>新打36米深，内径40厘米机井27眼</t>
  </si>
  <si>
    <t>陈准村</t>
  </si>
  <si>
    <t>解决1350亩的农田灌溉问题，409户1729人受益</t>
  </si>
  <si>
    <t>2019年柴岗乡下岗村组农用机井项目</t>
  </si>
  <si>
    <t>新打36米深，内径40厘米机井13眼</t>
  </si>
  <si>
    <t>下岗村</t>
  </si>
  <si>
    <t>解决650亩的农田灌溉问题，256户999人受益</t>
  </si>
  <si>
    <t>2019年柴岗乡后李村组农用机井项目</t>
  </si>
  <si>
    <t>新打36米深，内径40厘米机井5眼</t>
  </si>
  <si>
    <t>后李村</t>
  </si>
  <si>
    <t>解决250亩的农田灌溉问题，203户776人受益</t>
  </si>
  <si>
    <t>2019年柴岗乡翟楼村组农用机井项目</t>
  </si>
  <si>
    <t>新打36米深，内径40厘米机井10眼</t>
  </si>
  <si>
    <t>翟楼村</t>
  </si>
  <si>
    <t>解决500亩的农田灌溉问题，696户2901人受益</t>
  </si>
  <si>
    <t>2019年大新镇姜老村组农用机井项目</t>
  </si>
  <si>
    <t>大新镇</t>
  </si>
  <si>
    <t>姜老村</t>
  </si>
  <si>
    <t>解决1500的农田灌溉问题，430户1574人受益</t>
  </si>
  <si>
    <t>2019年白潭镇前张庄村组农用机井项目</t>
  </si>
  <si>
    <t>新打40米深，内径40厘米机井30眼</t>
  </si>
  <si>
    <t>1.68万元/眼</t>
  </si>
  <si>
    <t>白潭镇</t>
  </si>
  <si>
    <t>前张庄村</t>
  </si>
  <si>
    <t>解决1500的农田灌溉问题，440户2163人受益</t>
  </si>
  <si>
    <t>2019年崔桥镇杨邱营村组农用机井项目</t>
  </si>
  <si>
    <t>新打40米深，内径40厘米机井15眼</t>
  </si>
  <si>
    <t>崔桥镇</t>
  </si>
  <si>
    <t>杨邱营村</t>
  </si>
  <si>
    <t>解决750的农田灌溉问题，515户2468人受益</t>
  </si>
  <si>
    <t>2019年农村饮水安全巩固提升工程</t>
  </si>
  <si>
    <t>在练寺镇、吕潭乡、包屯镇等7个乡镇新打水源井8眼，配潜水泵8台，建水源井房8间，配送水泵2台，消毒设备1套，新建大新水厂陈楼分厂一座。</t>
  </si>
  <si>
    <t>练寺镇、吕潭乡、包屯镇等7乡镇</t>
  </si>
  <si>
    <t>解决7个乡镇的204个行政村的饮水安全供应问题。受益总户数8.87万户，30.56万人，其中贫困户0.98万户，3.69万元。</t>
  </si>
  <si>
    <t>二、公共服务类项目</t>
  </si>
  <si>
    <t>2019年农村人居环境整治服务项目</t>
  </si>
  <si>
    <t>在崔桥、江村、白潭等16个乡镇（街道）实施改善农村人居环境整治服务。</t>
  </si>
  <si>
    <t>在崔桥、江村、白潭等16个乡镇（街道）。</t>
  </si>
  <si>
    <t>住建局</t>
  </si>
  <si>
    <t>16个乡镇农村垃圾有效治理；农民的生活环境得到有效改善；人民满意度得到提高；取得较好的生态效益和社会效益。</t>
  </si>
  <si>
    <t>已招投标</t>
  </si>
  <si>
    <t>2019年1月初</t>
  </si>
  <si>
    <t>2019年12月中旬</t>
  </si>
  <si>
    <t>按每月实施进度验收</t>
  </si>
  <si>
    <t>扶沟县2019年统筹整合财政涉农资金计划投入扶贫项目汇总表</t>
  </si>
  <si>
    <t>1、扶贫办修路项目</t>
  </si>
  <si>
    <t>为崔桥、江村、白潭等12个乡镇的35个贫困村新修宽3米以上、厚15厘米C25商砼路总长49239米（其中3米宽道路45871米、4米宽道路3368米）；新修宽0.5米、深0.5米砖混下水道4648米；新建跨度13米长，宽6米和8米的桥涵各一座。</t>
  </si>
  <si>
    <t>12个乡镇</t>
  </si>
  <si>
    <t>35个村</t>
  </si>
  <si>
    <t>扶贫办</t>
  </si>
  <si>
    <t>解决35个贫困村20053户86410人（其中，贫困户3190户、12862人）的出行难问题，改善村内环境，提高群众满意度。</t>
  </si>
  <si>
    <t>2019年7月底</t>
  </si>
  <si>
    <t>2019年8月上旬</t>
  </si>
  <si>
    <t>2019年10月上旬</t>
  </si>
  <si>
    <t>2019年10月中旬</t>
  </si>
  <si>
    <t>2、交通局村组道路</t>
  </si>
  <si>
    <t>为全县16个乡镇（街道）的65个行政村修建村内街道或村组道路连接线。宽3.5和4.0米，厚18厘米，长62.18千米的C25商砼路。</t>
  </si>
  <si>
    <t>16个乡镇</t>
  </si>
  <si>
    <t>65个村</t>
  </si>
  <si>
    <t>交通局</t>
  </si>
  <si>
    <t>有效解决16个乡镇的65个行政村28333户122933人的行路难问题，其中贫困户1712户6299人。极大改善群众的生产生活条件，加快当地各项产业发展，各项效益得到提高。</t>
  </si>
  <si>
    <t>2019年6月底</t>
  </si>
  <si>
    <t>2019年7月初</t>
  </si>
  <si>
    <t>2019年10月底</t>
  </si>
  <si>
    <t>3、水利局机井项目</t>
  </si>
  <si>
    <t>主要围绕崔桥、江村、白潭等9个乡镇的37个贫困村，新打深度36米和40米，内径40cm，钢筋砼管灌溉机井569眼，可灌溉耕地28450亩。</t>
  </si>
  <si>
    <t>9个乡镇</t>
  </si>
  <si>
    <t>37个村</t>
  </si>
  <si>
    <t>解决37个村28450亩农田水利灌溉，能改善群众的农业生产条件，使农业增产，农民增收，16640户71038人受益，且带动3592户贫困户14444人增加收入</t>
  </si>
  <si>
    <t>2019年6月初</t>
  </si>
  <si>
    <t>2019年6月中旬</t>
  </si>
  <si>
    <t>2019
年9月底</t>
  </si>
  <si>
    <t>2019
年10月上旬</t>
  </si>
  <si>
    <t>4、水利局桥涵项目</t>
  </si>
  <si>
    <t>为固城乡秦岭村新建6米长6米宽、吕潭乡官庄村新建6米长5米宽、包屯镇蒿庄村新建6米长6米宽、汴岗镇大胡村新建10米长5米宽、江村镇后闸村新建10米长5米宽桥涵各一座。</t>
  </si>
  <si>
    <t>5个乡镇</t>
  </si>
  <si>
    <t>5个村</t>
  </si>
  <si>
    <t>改善群众的生产生活条件；解决5个行政村村民1884户8763人（其中160户贫困户621人），出行困难问题。</t>
  </si>
  <si>
    <t>5、投资公司修路项目</t>
  </si>
  <si>
    <t>为崔桥、江村、白潭等11个乡镇的27个村新修宽3米、厚15厘米C25商砼路33102米；4米宽、厚18厘米C25商砼路8905米；新修宽0.5米、深0.5米砖混下水道6321米。</t>
  </si>
  <si>
    <t>11个乡镇</t>
  </si>
  <si>
    <t>27个村</t>
  </si>
  <si>
    <t>投资公司</t>
  </si>
  <si>
    <t>解决12352户、55354人的出行难问题，其中贫困户1103户4644人</t>
  </si>
  <si>
    <t>2019年8月底</t>
  </si>
  <si>
    <t>2019年9月初</t>
  </si>
  <si>
    <t>2019年11月上旬</t>
  </si>
  <si>
    <t>6、水利局机井项目</t>
  </si>
  <si>
    <t>主要围绕汴岗、柴岗、练寺等6个乡镇的23个行政村，新打深度36米和40米，内径40厘米，钢筋砼管灌溉机井371眼，可灌溉耕地18550亩。</t>
  </si>
  <si>
    <t>6个乡镇</t>
  </si>
  <si>
    <t>23个村</t>
  </si>
  <si>
    <t>解决23个村18550亩农田水利灌溉，能改善群众的农业生产条件，使农业增产，农民增收，10977户45125人受益，且带动895户贫困户3641人增加收入</t>
  </si>
  <si>
    <t>7、2019年农村饮水安全巩固提升工程</t>
  </si>
  <si>
    <t>7个乡镇</t>
  </si>
  <si>
    <t>解决7个乡镇的204个行政村的饮水安全供应问题。受益总户数8.87万户，30.56万人，其中贫困户0.98万户，3.69万人。</t>
  </si>
  <si>
    <t>二、生产发展类项目合计</t>
  </si>
  <si>
    <t>1、光伏发电项目</t>
  </si>
  <si>
    <t>全县81个贫困村光伏发电站健设项目，审计决算后应支付剩余资金。</t>
  </si>
  <si>
    <t>发改委</t>
  </si>
  <si>
    <t>2406户贫困户2018年已获得收益，每户获得收益1000—2000元；81个贫困村集体经济收入达到7—20万元。</t>
  </si>
  <si>
    <t>建档立卡户2406户，8923人</t>
  </si>
  <si>
    <t>2017年10月底</t>
  </si>
  <si>
    <t>2018
年12月底</t>
  </si>
  <si>
    <t>2019
年2月上旬</t>
  </si>
  <si>
    <t>2、2019年小额信贷贴息项目</t>
  </si>
  <si>
    <t>为400户建档立卡贫困户进行小额信贷贴息</t>
  </si>
  <si>
    <t>扶持300户贫困户贷款2000万元以上，解决贫困小额信贷贴息，增强贫困户创业意识，增加贫困户收入</t>
  </si>
  <si>
    <t>惠及建档立卡贫困户300户1580人</t>
  </si>
  <si>
    <t>不需要招投标</t>
  </si>
  <si>
    <t>3、2019年扶贫办雨露计划项目</t>
  </si>
  <si>
    <t>2018年职业教育培训960人、2018年短期技能培训352人、2018年致富带头人264人共计1576人</t>
  </si>
  <si>
    <t>使贫困户掌握一技之能，增强贫困户创业意识，解决贫困学生求学的后顾之忧，增加贫困户收入</t>
  </si>
  <si>
    <t>惠及建档立卡贫困户1312人</t>
  </si>
  <si>
    <t>2018年9月底</t>
  </si>
  <si>
    <t>2019年2月底</t>
  </si>
  <si>
    <t>2019年3月中旬</t>
  </si>
  <si>
    <t>4、2019年职教中心实用技能培训项目</t>
  </si>
  <si>
    <t>培训致富带头人345人，贫困劳动力实用技术培训631人</t>
  </si>
  <si>
    <t>职教中心</t>
  </si>
  <si>
    <t>增强贫困户创业意识，增加贫困户收入</t>
  </si>
  <si>
    <t>惠及建档立卡贫困户631人</t>
  </si>
  <si>
    <t>2019年4月1日</t>
  </si>
  <si>
    <t>项目开工后随时抽查检验</t>
  </si>
  <si>
    <t>5、2019年春季雨露计划培训项目</t>
  </si>
  <si>
    <t>培训1275人建档立卡贫困人口，其中：春季职业教育补助900人、短期技能培训人员375人</t>
  </si>
  <si>
    <t>2019年8月初</t>
  </si>
  <si>
    <t>6、2019年第二批小额信贷贴息项目</t>
  </si>
  <si>
    <t>对6家已分红带贫业贷款贴息46.87万元；对1300户贫困户贷款贴息153.13万元</t>
  </si>
  <si>
    <t>6家已分红企业带动693户贫困户增收脱贫。</t>
  </si>
  <si>
    <t>2019年12月底</t>
  </si>
  <si>
    <t>7、2019年柴岗乡蔬菜产业发展增收项目</t>
  </si>
  <si>
    <t>柴岗乡新建日光温室93座，占地153.71亩。</t>
  </si>
  <si>
    <t>农业农村局</t>
  </si>
  <si>
    <t>扶持贫困户224户、708人，确保贫困户直接参与蔬菜产业发展，走上产业脱贫之路。</t>
  </si>
  <si>
    <t>2019年11中旬</t>
  </si>
  <si>
    <t>2019年11底</t>
  </si>
  <si>
    <t>三、公共服务类项目</t>
  </si>
  <si>
    <t>1、2019年农村人居环境服务化项目</t>
  </si>
  <si>
    <t>在崔桥、江村、白潭等16个乡镇（街道）实施改善农村人居环境社会化服务。</t>
  </si>
</sst>
</file>

<file path=xl/styles.xml><?xml version="1.0" encoding="utf-8"?>
<styleSheet xmlns="http://schemas.openxmlformats.org/spreadsheetml/2006/main">
  <numFmts count="8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0_);\(0.00\)"/>
    <numFmt numFmtId="43" formatCode="_ * #,##0.00_ ;_ * \-#,##0.00_ ;_ * &quot;-&quot;??_ ;_ @_ "/>
    <numFmt numFmtId="178" formatCode="yyyy&quot;年&quot;m&quot;月&quot;;@"/>
    <numFmt numFmtId="179" formatCode="yyyy&quot;年&quot;m&quot;月&quot;d&quot;日&quot;;@"/>
  </numFmts>
  <fonts count="35">
    <font>
      <sz val="11"/>
      <color theme="1"/>
      <name val="宋体"/>
      <charset val="134"/>
      <scheme val="minor"/>
    </font>
    <font>
      <sz val="11"/>
      <name val="宋体"/>
      <charset val="134"/>
    </font>
    <font>
      <sz val="26"/>
      <name val="黑体"/>
      <family val="3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黑体"/>
      <family val="3"/>
      <charset val="134"/>
    </font>
    <font>
      <sz val="18"/>
      <name val="黑体"/>
      <family val="3"/>
      <charset val="134"/>
    </font>
    <font>
      <sz val="8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 tint="0.39994506668294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2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2" borderId="12" applyNumberFormat="0" applyFon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25" borderId="15" applyNumberFormat="0" applyAlignment="0" applyProtection="0">
      <alignment vertical="center"/>
    </xf>
    <xf numFmtId="0" fontId="33" fillId="25" borderId="11" applyNumberFormat="0" applyAlignment="0" applyProtection="0">
      <alignment vertical="center"/>
    </xf>
    <xf numFmtId="0" fontId="31" fillId="24" borderId="14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51" applyNumberFormat="1" applyFont="1" applyFill="1" applyBorder="1" applyAlignment="1">
      <alignment horizontal="center" vertical="center" wrapText="1"/>
    </xf>
    <xf numFmtId="176" fontId="9" fillId="2" borderId="1" xfId="51" applyNumberFormat="1" applyFont="1" applyFill="1" applyBorder="1" applyAlignment="1">
      <alignment horizontal="center" vertical="center" wrapText="1"/>
    </xf>
    <xf numFmtId="176" fontId="9" fillId="2" borderId="4" xfId="0" applyNumberFormat="1" applyFont="1" applyFill="1" applyBorder="1" applyAlignment="1">
      <alignment horizontal="center" vertical="center" wrapText="1"/>
    </xf>
    <xf numFmtId="176" fontId="9" fillId="0" borderId="1" xfId="51" applyNumberFormat="1" applyFont="1" applyFill="1" applyBorder="1" applyAlignment="1">
      <alignment horizontal="center" vertical="center" wrapText="1"/>
    </xf>
    <xf numFmtId="0" fontId="8" fillId="0" borderId="2" xfId="51" applyFont="1" applyFill="1" applyBorder="1" applyAlignment="1">
      <alignment horizontal="center" vertical="center" wrapText="1"/>
    </xf>
    <xf numFmtId="0" fontId="8" fillId="0" borderId="5" xfId="51" applyFont="1" applyFill="1" applyBorder="1" applyAlignment="1">
      <alignment vertical="center" wrapText="1"/>
    </xf>
    <xf numFmtId="0" fontId="8" fillId="0" borderId="1" xfId="51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76" fontId="8" fillId="3" borderId="1" xfId="0" applyNumberFormat="1" applyFont="1" applyFill="1" applyBorder="1" applyAlignment="1">
      <alignment horizontal="center" vertical="center" wrapText="1"/>
    </xf>
    <xf numFmtId="0" fontId="8" fillId="3" borderId="1" xfId="50" applyFont="1" applyFill="1" applyBorder="1" applyAlignment="1">
      <alignment horizontal="center" vertical="center" wrapText="1"/>
    </xf>
    <xf numFmtId="0" fontId="8" fillId="3" borderId="1" xfId="5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178" fontId="5" fillId="0" borderId="0" xfId="0" applyNumberFormat="1" applyFont="1" applyFill="1" applyBorder="1" applyAlignment="1">
      <alignment horizontal="center" vertical="center" wrapText="1"/>
    </xf>
    <xf numFmtId="178" fontId="7" fillId="0" borderId="0" xfId="0" applyNumberFormat="1" applyFont="1" applyFill="1" applyBorder="1" applyAlignment="1">
      <alignment horizontal="center" vertical="center" wrapText="1"/>
    </xf>
    <xf numFmtId="178" fontId="7" fillId="0" borderId="0" xfId="0" applyNumberFormat="1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left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31" fontId="8" fillId="0" borderId="1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76" fontId="15" fillId="0" borderId="1" xfId="51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1" xfId="5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178" fontId="1" fillId="0" borderId="0" xfId="0" applyNumberFormat="1" applyFont="1" applyFill="1" applyBorder="1" applyAlignment="1">
      <alignment horizontal="center" vertical="center" wrapText="1"/>
    </xf>
    <xf numFmtId="31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colors>
    <mruColors>
      <color rgb="00FFFF00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4"/>
  <sheetViews>
    <sheetView tabSelected="1" workbookViewId="0">
      <selection activeCell="A2" sqref="A2:S2"/>
    </sheetView>
  </sheetViews>
  <sheetFormatPr defaultColWidth="9" defaultRowHeight="13.5"/>
  <cols>
    <col min="1" max="1" width="3.5" style="72" customWidth="1"/>
    <col min="2" max="2" width="9.38333333333333" style="72" customWidth="1"/>
    <col min="3" max="3" width="24" style="72" customWidth="1"/>
    <col min="4" max="4" width="4.625" style="72" customWidth="1"/>
    <col min="5" max="5" width="2.625" style="72" customWidth="1"/>
    <col min="6" max="6" width="2.75" style="72" customWidth="1"/>
    <col min="7" max="7" width="10.375" style="72" customWidth="1"/>
    <col min="8" max="8" width="5.625" style="72" customWidth="1"/>
    <col min="9" max="9" width="7.875" style="72" customWidth="1"/>
    <col min="10" max="10" width="9.25" style="72" customWidth="1"/>
    <col min="11" max="11" width="8" style="72" customWidth="1"/>
    <col min="12" max="12" width="3" style="72" customWidth="1"/>
    <col min="13" max="13" width="16.25" style="72" customWidth="1"/>
    <col min="14" max="14" width="7.125" style="72" customWidth="1"/>
    <col min="15" max="18" width="7.75" style="72" customWidth="1"/>
    <col min="19" max="19" width="2.75" style="72" customWidth="1"/>
    <col min="20" max="16384" width="9" style="72"/>
  </cols>
  <sheetData>
    <row r="1" s="68" customFormat="1" spans="1:19">
      <c r="A1" s="73" t="s">
        <v>0</v>
      </c>
      <c r="B1" s="73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81"/>
      <c r="O1" s="82"/>
      <c r="P1" s="82"/>
      <c r="Q1" s="82"/>
      <c r="R1" s="82"/>
      <c r="S1" s="74"/>
    </row>
    <row r="2" ht="30" customHeight="1" spans="1:19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ht="14.25" spans="1:19">
      <c r="A3" s="4"/>
      <c r="B3" s="5"/>
      <c r="C3" s="6"/>
      <c r="D3" s="6"/>
      <c r="E3" s="5"/>
      <c r="F3" s="5"/>
      <c r="G3" s="5"/>
      <c r="H3" s="5"/>
      <c r="I3" s="5"/>
      <c r="J3" s="5"/>
      <c r="K3" s="5"/>
      <c r="L3" s="5"/>
      <c r="M3" s="6"/>
      <c r="N3" s="45"/>
      <c r="O3" s="46"/>
      <c r="P3" s="47"/>
      <c r="Q3" s="48" t="s">
        <v>2</v>
      </c>
      <c r="R3" s="48"/>
      <c r="S3" s="48"/>
    </row>
    <row r="4" s="69" customFormat="1" ht="60" customHeight="1" spans="1:19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/>
      <c r="G4" s="7" t="s">
        <v>8</v>
      </c>
      <c r="H4" s="7"/>
      <c r="I4" s="7"/>
      <c r="J4" s="7"/>
      <c r="K4" s="7"/>
      <c r="L4" s="7" t="s">
        <v>9</v>
      </c>
      <c r="M4" s="7" t="s">
        <v>10</v>
      </c>
      <c r="N4" s="49" t="s">
        <v>11</v>
      </c>
      <c r="O4" s="50" t="s">
        <v>12</v>
      </c>
      <c r="P4" s="50"/>
      <c r="Q4" s="50"/>
      <c r="R4" s="50"/>
      <c r="S4" s="7" t="s">
        <v>13</v>
      </c>
    </row>
    <row r="5" s="69" customFormat="1" ht="45" customHeight="1" spans="1:19">
      <c r="A5" s="7"/>
      <c r="B5" s="7"/>
      <c r="C5" s="7" t="s">
        <v>14</v>
      </c>
      <c r="D5" s="7"/>
      <c r="E5" s="7" t="s">
        <v>15</v>
      </c>
      <c r="F5" s="7" t="s">
        <v>16</v>
      </c>
      <c r="G5" s="7" t="s">
        <v>17</v>
      </c>
      <c r="H5" s="7" t="s">
        <v>18</v>
      </c>
      <c r="I5" s="7" t="s">
        <v>19</v>
      </c>
      <c r="J5" s="7" t="s">
        <v>20</v>
      </c>
      <c r="K5" s="7" t="s">
        <v>21</v>
      </c>
      <c r="L5" s="7"/>
      <c r="M5" s="7"/>
      <c r="N5" s="49"/>
      <c r="O5" s="50" t="s">
        <v>22</v>
      </c>
      <c r="P5" s="50" t="s">
        <v>23</v>
      </c>
      <c r="Q5" s="50" t="s">
        <v>24</v>
      </c>
      <c r="R5" s="50" t="s">
        <v>25</v>
      </c>
      <c r="S5" s="7"/>
    </row>
    <row r="6" s="69" customFormat="1" ht="18" customHeight="1" spans="1:19">
      <c r="A6" s="7" t="s">
        <v>26</v>
      </c>
      <c r="B6" s="7"/>
      <c r="C6" s="7"/>
      <c r="D6" s="7"/>
      <c r="E6" s="7"/>
      <c r="F6" s="7"/>
      <c r="G6" s="9">
        <f>G7+G32</f>
        <v>1603.01</v>
      </c>
      <c r="H6" s="9">
        <f t="shared" ref="H6:K6" si="0">SUM(H7,H32)</f>
        <v>0</v>
      </c>
      <c r="I6" s="9">
        <f t="shared" si="0"/>
        <v>880</v>
      </c>
      <c r="J6" s="9">
        <f t="shared" si="0"/>
        <v>592</v>
      </c>
      <c r="K6" s="9">
        <f t="shared" si="0"/>
        <v>131.01</v>
      </c>
      <c r="L6" s="9"/>
      <c r="M6" s="9"/>
      <c r="N6" s="49"/>
      <c r="O6" s="50"/>
      <c r="P6" s="50"/>
      <c r="Q6" s="50"/>
      <c r="R6" s="50"/>
      <c r="S6" s="7"/>
    </row>
    <row r="7" s="69" customFormat="1" ht="18" customHeight="1" spans="1:19">
      <c r="A7" s="7" t="s">
        <v>27</v>
      </c>
      <c r="B7" s="7"/>
      <c r="C7" s="7"/>
      <c r="D7" s="7"/>
      <c r="E7" s="7"/>
      <c r="F7" s="7"/>
      <c r="G7" s="9">
        <f>H7+I7+J7+K7</f>
        <v>1016.02</v>
      </c>
      <c r="H7" s="9">
        <f>SUM(H9:H31)</f>
        <v>0</v>
      </c>
      <c r="I7" s="9">
        <f>SUM(I9:I31)</f>
        <v>448.22</v>
      </c>
      <c r="J7" s="9">
        <f>SUM(J8:J31)</f>
        <v>500</v>
      </c>
      <c r="K7" s="9">
        <f>SUM(K8:K31)</f>
        <v>67.8</v>
      </c>
      <c r="L7" s="9"/>
      <c r="M7" s="9"/>
      <c r="N7" s="49"/>
      <c r="O7" s="50"/>
      <c r="P7" s="50"/>
      <c r="Q7" s="50"/>
      <c r="R7" s="50"/>
      <c r="S7" s="7"/>
    </row>
    <row r="8" s="70" customFormat="1" ht="36" customHeight="1" spans="1:19">
      <c r="A8" s="76">
        <v>1</v>
      </c>
      <c r="B8" s="76" t="s">
        <v>28</v>
      </c>
      <c r="C8" s="76" t="s">
        <v>29</v>
      </c>
      <c r="D8" s="76" t="s">
        <v>30</v>
      </c>
      <c r="E8" s="76" t="s">
        <v>31</v>
      </c>
      <c r="F8" s="76" t="s">
        <v>32</v>
      </c>
      <c r="G8" s="77">
        <f>H8+I8+J8+K8</f>
        <v>4.53</v>
      </c>
      <c r="H8" s="78"/>
      <c r="I8" s="78"/>
      <c r="J8" s="76">
        <v>4.53</v>
      </c>
      <c r="K8" s="76"/>
      <c r="L8" s="77" t="s">
        <v>33</v>
      </c>
      <c r="M8" s="76" t="s">
        <v>34</v>
      </c>
      <c r="N8" s="76">
        <v>55</v>
      </c>
      <c r="O8" s="83" t="s">
        <v>35</v>
      </c>
      <c r="P8" s="83" t="s">
        <v>36</v>
      </c>
      <c r="Q8" s="83" t="s">
        <v>37</v>
      </c>
      <c r="R8" s="83" t="s">
        <v>38</v>
      </c>
      <c r="S8" s="86"/>
    </row>
    <row r="9" s="71" customFormat="1" ht="43" customHeight="1" spans="1:19">
      <c r="A9" s="76">
        <v>2</v>
      </c>
      <c r="B9" s="76" t="s">
        <v>39</v>
      </c>
      <c r="C9" s="76" t="s">
        <v>40</v>
      </c>
      <c r="D9" s="76" t="s">
        <v>30</v>
      </c>
      <c r="E9" s="76" t="s">
        <v>31</v>
      </c>
      <c r="F9" s="76" t="s">
        <v>41</v>
      </c>
      <c r="G9" s="77">
        <f t="shared" ref="G9:G33" si="1">H9+I9+J9+K9</f>
        <v>69.45</v>
      </c>
      <c r="H9" s="78"/>
      <c r="I9" s="78"/>
      <c r="J9" s="76">
        <v>69.45</v>
      </c>
      <c r="K9" s="76"/>
      <c r="L9" s="77" t="s">
        <v>33</v>
      </c>
      <c r="M9" s="76" t="s">
        <v>42</v>
      </c>
      <c r="N9" s="76">
        <v>47</v>
      </c>
      <c r="O9" s="83" t="s">
        <v>35</v>
      </c>
      <c r="P9" s="83" t="s">
        <v>36</v>
      </c>
      <c r="Q9" s="83" t="s">
        <v>37</v>
      </c>
      <c r="R9" s="83" t="s">
        <v>38</v>
      </c>
      <c r="S9" s="76"/>
    </row>
    <row r="10" s="71" customFormat="1" ht="43" customHeight="1" spans="1:19">
      <c r="A10" s="76">
        <v>3</v>
      </c>
      <c r="B10" s="76" t="s">
        <v>43</v>
      </c>
      <c r="C10" s="76" t="s">
        <v>44</v>
      </c>
      <c r="D10" s="76" t="s">
        <v>30</v>
      </c>
      <c r="E10" s="76" t="s">
        <v>31</v>
      </c>
      <c r="F10" s="76" t="s">
        <v>45</v>
      </c>
      <c r="G10" s="77">
        <f t="shared" si="1"/>
        <v>33.22</v>
      </c>
      <c r="H10" s="78"/>
      <c r="I10" s="78"/>
      <c r="J10" s="76">
        <v>33.22</v>
      </c>
      <c r="K10" s="76"/>
      <c r="L10" s="77" t="s">
        <v>33</v>
      </c>
      <c r="M10" s="76" t="s">
        <v>46</v>
      </c>
      <c r="N10" s="76">
        <v>52</v>
      </c>
      <c r="O10" s="83" t="s">
        <v>35</v>
      </c>
      <c r="P10" s="83" t="s">
        <v>36</v>
      </c>
      <c r="Q10" s="83" t="s">
        <v>37</v>
      </c>
      <c r="R10" s="83" t="s">
        <v>38</v>
      </c>
      <c r="S10" s="76"/>
    </row>
    <row r="11" s="71" customFormat="1" ht="43" customHeight="1" spans="1:19">
      <c r="A11" s="76">
        <v>4</v>
      </c>
      <c r="B11" s="76" t="s">
        <v>47</v>
      </c>
      <c r="C11" s="76" t="s">
        <v>48</v>
      </c>
      <c r="D11" s="76" t="s">
        <v>30</v>
      </c>
      <c r="E11" s="76" t="s">
        <v>31</v>
      </c>
      <c r="F11" s="76" t="s">
        <v>49</v>
      </c>
      <c r="G11" s="77">
        <f t="shared" si="1"/>
        <v>21.13</v>
      </c>
      <c r="H11" s="78"/>
      <c r="I11" s="78"/>
      <c r="J11" s="76">
        <v>21.13</v>
      </c>
      <c r="K11" s="76"/>
      <c r="L11" s="77" t="s">
        <v>33</v>
      </c>
      <c r="M11" s="76" t="s">
        <v>50</v>
      </c>
      <c r="N11" s="76">
        <v>44</v>
      </c>
      <c r="O11" s="83" t="s">
        <v>35</v>
      </c>
      <c r="P11" s="83" t="s">
        <v>36</v>
      </c>
      <c r="Q11" s="83" t="s">
        <v>37</v>
      </c>
      <c r="R11" s="83" t="s">
        <v>38</v>
      </c>
      <c r="S11" s="76"/>
    </row>
    <row r="12" s="71" customFormat="1" ht="43" customHeight="1" spans="1:19">
      <c r="A12" s="76">
        <v>5</v>
      </c>
      <c r="B12" s="76" t="s">
        <v>51</v>
      </c>
      <c r="C12" s="76" t="s">
        <v>52</v>
      </c>
      <c r="D12" s="76" t="s">
        <v>30</v>
      </c>
      <c r="E12" s="76" t="s">
        <v>31</v>
      </c>
      <c r="F12" s="76" t="s">
        <v>53</v>
      </c>
      <c r="G12" s="77">
        <f t="shared" si="1"/>
        <v>45.31</v>
      </c>
      <c r="H12" s="78"/>
      <c r="I12" s="78"/>
      <c r="J12" s="76">
        <v>45.31</v>
      </c>
      <c r="K12" s="76"/>
      <c r="L12" s="77" t="s">
        <v>33</v>
      </c>
      <c r="M12" s="76" t="s">
        <v>54</v>
      </c>
      <c r="N12" s="76">
        <v>808</v>
      </c>
      <c r="O12" s="83" t="s">
        <v>35</v>
      </c>
      <c r="P12" s="83" t="s">
        <v>36</v>
      </c>
      <c r="Q12" s="83" t="s">
        <v>37</v>
      </c>
      <c r="R12" s="83" t="s">
        <v>38</v>
      </c>
      <c r="S12" s="76"/>
    </row>
    <row r="13" s="71" customFormat="1" ht="43" customHeight="1" spans="1:19">
      <c r="A13" s="76">
        <v>6</v>
      </c>
      <c r="B13" s="79" t="s">
        <v>55</v>
      </c>
      <c r="C13" s="76" t="s">
        <v>56</v>
      </c>
      <c r="D13" s="76" t="s">
        <v>30</v>
      </c>
      <c r="E13" s="76" t="s">
        <v>31</v>
      </c>
      <c r="F13" s="76" t="s">
        <v>57</v>
      </c>
      <c r="G13" s="77">
        <f t="shared" si="1"/>
        <v>22.65</v>
      </c>
      <c r="H13" s="78"/>
      <c r="I13" s="78"/>
      <c r="J13" s="76">
        <v>22.65</v>
      </c>
      <c r="K13" s="76"/>
      <c r="L13" s="77" t="s">
        <v>33</v>
      </c>
      <c r="M13" s="76" t="s">
        <v>58</v>
      </c>
      <c r="N13" s="76">
        <v>40</v>
      </c>
      <c r="O13" s="83" t="s">
        <v>35</v>
      </c>
      <c r="P13" s="83" t="s">
        <v>36</v>
      </c>
      <c r="Q13" s="83" t="s">
        <v>37</v>
      </c>
      <c r="R13" s="83" t="s">
        <v>38</v>
      </c>
      <c r="S13" s="76"/>
    </row>
    <row r="14" s="71" customFormat="1" ht="43" customHeight="1" spans="1:19">
      <c r="A14" s="76">
        <v>7</v>
      </c>
      <c r="B14" s="76" t="s">
        <v>59</v>
      </c>
      <c r="C14" s="76" t="s">
        <v>60</v>
      </c>
      <c r="D14" s="76" t="s">
        <v>30</v>
      </c>
      <c r="E14" s="76" t="s">
        <v>61</v>
      </c>
      <c r="F14" s="76" t="s">
        <v>62</v>
      </c>
      <c r="G14" s="77">
        <f t="shared" si="1"/>
        <v>1.51</v>
      </c>
      <c r="H14" s="78"/>
      <c r="I14" s="78"/>
      <c r="J14" s="76">
        <v>1.51</v>
      </c>
      <c r="K14" s="76"/>
      <c r="L14" s="77" t="s">
        <v>33</v>
      </c>
      <c r="M14" s="76" t="s">
        <v>63</v>
      </c>
      <c r="N14" s="76">
        <v>721</v>
      </c>
      <c r="O14" s="83" t="s">
        <v>35</v>
      </c>
      <c r="P14" s="83" t="s">
        <v>36</v>
      </c>
      <c r="Q14" s="83" t="s">
        <v>37</v>
      </c>
      <c r="R14" s="83" t="s">
        <v>38</v>
      </c>
      <c r="S14" s="76"/>
    </row>
    <row r="15" s="71" customFormat="1" ht="37" customHeight="1" spans="1:19">
      <c r="A15" s="76">
        <v>8</v>
      </c>
      <c r="B15" s="76" t="s">
        <v>64</v>
      </c>
      <c r="C15" s="76" t="s">
        <v>65</v>
      </c>
      <c r="D15" s="76" t="s">
        <v>30</v>
      </c>
      <c r="E15" s="76" t="s">
        <v>61</v>
      </c>
      <c r="F15" s="76" t="s">
        <v>66</v>
      </c>
      <c r="G15" s="77">
        <f t="shared" si="1"/>
        <v>12.08</v>
      </c>
      <c r="H15" s="78"/>
      <c r="I15" s="78"/>
      <c r="J15" s="76">
        <v>12.08</v>
      </c>
      <c r="K15" s="76"/>
      <c r="L15" s="77" t="s">
        <v>33</v>
      </c>
      <c r="M15" s="76" t="s">
        <v>67</v>
      </c>
      <c r="N15" s="76">
        <v>202</v>
      </c>
      <c r="O15" s="83" t="s">
        <v>35</v>
      </c>
      <c r="P15" s="83" t="s">
        <v>36</v>
      </c>
      <c r="Q15" s="83" t="s">
        <v>37</v>
      </c>
      <c r="R15" s="83" t="s">
        <v>38</v>
      </c>
      <c r="S15" s="76"/>
    </row>
    <row r="16" s="71" customFormat="1" ht="43" customHeight="1" spans="1:19">
      <c r="A16" s="76">
        <v>9</v>
      </c>
      <c r="B16" s="76" t="s">
        <v>68</v>
      </c>
      <c r="C16" s="76" t="s">
        <v>69</v>
      </c>
      <c r="D16" s="76" t="s">
        <v>30</v>
      </c>
      <c r="E16" s="76" t="s">
        <v>61</v>
      </c>
      <c r="F16" s="76" t="s">
        <v>70</v>
      </c>
      <c r="G16" s="77">
        <f t="shared" si="1"/>
        <v>3.03</v>
      </c>
      <c r="H16" s="78"/>
      <c r="I16" s="78"/>
      <c r="J16" s="76">
        <v>3.03</v>
      </c>
      <c r="K16" s="76"/>
      <c r="L16" s="77" t="s">
        <v>33</v>
      </c>
      <c r="M16" s="76" t="s">
        <v>71</v>
      </c>
      <c r="N16" s="76">
        <v>511</v>
      </c>
      <c r="O16" s="83" t="s">
        <v>35</v>
      </c>
      <c r="P16" s="83" t="s">
        <v>36</v>
      </c>
      <c r="Q16" s="83" t="s">
        <v>37</v>
      </c>
      <c r="R16" s="83" t="s">
        <v>38</v>
      </c>
      <c r="S16" s="76"/>
    </row>
    <row r="17" s="71" customFormat="1" ht="43" customHeight="1" spans="1:19">
      <c r="A17" s="76">
        <v>10</v>
      </c>
      <c r="B17" s="76" t="s">
        <v>72</v>
      </c>
      <c r="C17" s="76" t="s">
        <v>73</v>
      </c>
      <c r="D17" s="76" t="s">
        <v>30</v>
      </c>
      <c r="E17" s="76" t="s">
        <v>74</v>
      </c>
      <c r="F17" s="76" t="s">
        <v>75</v>
      </c>
      <c r="G17" s="77">
        <f t="shared" si="1"/>
        <v>34.73</v>
      </c>
      <c r="H17" s="78"/>
      <c r="I17" s="78"/>
      <c r="J17" s="76">
        <v>34.73</v>
      </c>
      <c r="K17" s="76"/>
      <c r="L17" s="77" t="s">
        <v>33</v>
      </c>
      <c r="M17" s="76" t="s">
        <v>76</v>
      </c>
      <c r="N17" s="76">
        <v>88</v>
      </c>
      <c r="O17" s="83" t="s">
        <v>35</v>
      </c>
      <c r="P17" s="83" t="s">
        <v>36</v>
      </c>
      <c r="Q17" s="83" t="s">
        <v>37</v>
      </c>
      <c r="R17" s="83" t="s">
        <v>38</v>
      </c>
      <c r="S17" s="76"/>
    </row>
    <row r="18" s="71" customFormat="1" ht="43" customHeight="1" spans="1:19">
      <c r="A18" s="76">
        <v>11</v>
      </c>
      <c r="B18" s="76" t="s">
        <v>77</v>
      </c>
      <c r="C18" s="76" t="s">
        <v>29</v>
      </c>
      <c r="D18" s="76" t="s">
        <v>30</v>
      </c>
      <c r="E18" s="76" t="s">
        <v>74</v>
      </c>
      <c r="F18" s="76" t="s">
        <v>78</v>
      </c>
      <c r="G18" s="77">
        <f t="shared" si="1"/>
        <v>4.53</v>
      </c>
      <c r="H18" s="78"/>
      <c r="I18" s="78"/>
      <c r="J18" s="76">
        <v>4.53</v>
      </c>
      <c r="K18" s="76"/>
      <c r="L18" s="77" t="s">
        <v>33</v>
      </c>
      <c r="M18" s="76" t="s">
        <v>79</v>
      </c>
      <c r="N18" s="76">
        <v>40</v>
      </c>
      <c r="O18" s="83" t="s">
        <v>35</v>
      </c>
      <c r="P18" s="83" t="s">
        <v>36</v>
      </c>
      <c r="Q18" s="83" t="s">
        <v>37</v>
      </c>
      <c r="R18" s="83" t="s">
        <v>38</v>
      </c>
      <c r="S18" s="76"/>
    </row>
    <row r="19" s="71" customFormat="1" ht="43" customHeight="1" spans="1:19">
      <c r="A19" s="76">
        <v>12</v>
      </c>
      <c r="B19" s="76" t="s">
        <v>80</v>
      </c>
      <c r="C19" s="76" t="s">
        <v>81</v>
      </c>
      <c r="D19" s="76" t="s">
        <v>30</v>
      </c>
      <c r="E19" s="76" t="s">
        <v>74</v>
      </c>
      <c r="F19" s="76" t="s">
        <v>82</v>
      </c>
      <c r="G19" s="77">
        <f t="shared" si="1"/>
        <v>27.18</v>
      </c>
      <c r="H19" s="78"/>
      <c r="I19" s="78"/>
      <c r="J19" s="76">
        <v>27.18</v>
      </c>
      <c r="K19" s="76"/>
      <c r="L19" s="77" t="s">
        <v>33</v>
      </c>
      <c r="M19" s="76" t="s">
        <v>83</v>
      </c>
      <c r="N19" s="76">
        <v>86</v>
      </c>
      <c r="O19" s="83" t="s">
        <v>35</v>
      </c>
      <c r="P19" s="83" t="s">
        <v>36</v>
      </c>
      <c r="Q19" s="83" t="s">
        <v>37</v>
      </c>
      <c r="R19" s="83" t="s">
        <v>38</v>
      </c>
      <c r="S19" s="76"/>
    </row>
    <row r="20" s="71" customFormat="1" ht="43" customHeight="1" spans="1:19">
      <c r="A20" s="76">
        <v>13</v>
      </c>
      <c r="B20" s="76" t="s">
        <v>84</v>
      </c>
      <c r="C20" s="76" t="s">
        <v>85</v>
      </c>
      <c r="D20" s="76" t="s">
        <v>30</v>
      </c>
      <c r="E20" s="76" t="s">
        <v>74</v>
      </c>
      <c r="F20" s="76" t="s">
        <v>86</v>
      </c>
      <c r="G20" s="77">
        <f t="shared" si="1"/>
        <v>13.58</v>
      </c>
      <c r="H20" s="78"/>
      <c r="I20" s="78"/>
      <c r="J20" s="76">
        <v>13.58</v>
      </c>
      <c r="K20" s="76"/>
      <c r="L20" s="77" t="s">
        <v>33</v>
      </c>
      <c r="M20" s="76" t="s">
        <v>87</v>
      </c>
      <c r="N20" s="76">
        <v>42</v>
      </c>
      <c r="O20" s="83" t="s">
        <v>35</v>
      </c>
      <c r="P20" s="83" t="s">
        <v>36</v>
      </c>
      <c r="Q20" s="83" t="s">
        <v>37</v>
      </c>
      <c r="R20" s="83" t="s">
        <v>38</v>
      </c>
      <c r="S20" s="76"/>
    </row>
    <row r="21" s="71" customFormat="1" ht="43" customHeight="1" spans="1:19">
      <c r="A21" s="76">
        <v>14</v>
      </c>
      <c r="B21" s="76" t="s">
        <v>88</v>
      </c>
      <c r="C21" s="76" t="s">
        <v>89</v>
      </c>
      <c r="D21" s="76" t="s">
        <v>30</v>
      </c>
      <c r="E21" s="76" t="s">
        <v>74</v>
      </c>
      <c r="F21" s="76" t="s">
        <v>90</v>
      </c>
      <c r="G21" s="77">
        <f t="shared" si="1"/>
        <v>6.04</v>
      </c>
      <c r="H21" s="78"/>
      <c r="I21" s="78"/>
      <c r="J21" s="76">
        <v>6.04</v>
      </c>
      <c r="K21" s="76"/>
      <c r="L21" s="77" t="s">
        <v>33</v>
      </c>
      <c r="M21" s="76" t="s">
        <v>91</v>
      </c>
      <c r="N21" s="76">
        <v>88</v>
      </c>
      <c r="O21" s="83" t="s">
        <v>35</v>
      </c>
      <c r="P21" s="83" t="s">
        <v>36</v>
      </c>
      <c r="Q21" s="83" t="s">
        <v>37</v>
      </c>
      <c r="R21" s="83" t="s">
        <v>38</v>
      </c>
      <c r="S21" s="76"/>
    </row>
    <row r="22" s="71" customFormat="1" ht="43" customHeight="1" spans="1:19">
      <c r="A22" s="76">
        <v>15</v>
      </c>
      <c r="B22" s="76" t="s">
        <v>92</v>
      </c>
      <c r="C22" s="76" t="s">
        <v>65</v>
      </c>
      <c r="D22" s="76" t="s">
        <v>30</v>
      </c>
      <c r="E22" s="76" t="s">
        <v>74</v>
      </c>
      <c r="F22" s="76" t="s">
        <v>93</v>
      </c>
      <c r="G22" s="77">
        <f t="shared" si="1"/>
        <v>12.08</v>
      </c>
      <c r="H22" s="78"/>
      <c r="I22" s="78"/>
      <c r="J22" s="76">
        <v>12.08</v>
      </c>
      <c r="K22" s="76"/>
      <c r="L22" s="77" t="s">
        <v>33</v>
      </c>
      <c r="M22" s="76" t="s">
        <v>94</v>
      </c>
      <c r="N22" s="76">
        <v>65</v>
      </c>
      <c r="O22" s="83" t="s">
        <v>35</v>
      </c>
      <c r="P22" s="83" t="s">
        <v>36</v>
      </c>
      <c r="Q22" s="83" t="s">
        <v>37</v>
      </c>
      <c r="R22" s="83" t="s">
        <v>38</v>
      </c>
      <c r="S22" s="76"/>
    </row>
    <row r="23" s="71" customFormat="1" ht="43" customHeight="1" spans="1:19">
      <c r="A23" s="76">
        <v>16</v>
      </c>
      <c r="B23" s="76" t="s">
        <v>95</v>
      </c>
      <c r="C23" s="76" t="s">
        <v>96</v>
      </c>
      <c r="D23" s="76" t="s">
        <v>30</v>
      </c>
      <c r="E23" s="76" t="s">
        <v>74</v>
      </c>
      <c r="F23" s="76" t="s">
        <v>97</v>
      </c>
      <c r="G23" s="77">
        <f t="shared" si="1"/>
        <v>52.79</v>
      </c>
      <c r="H23" s="78"/>
      <c r="I23" s="78"/>
      <c r="J23" s="77">
        <v>52.79</v>
      </c>
      <c r="K23" s="77"/>
      <c r="L23" s="77" t="s">
        <v>33</v>
      </c>
      <c r="M23" s="76" t="s">
        <v>98</v>
      </c>
      <c r="N23" s="76">
        <v>41</v>
      </c>
      <c r="O23" s="83" t="s">
        <v>35</v>
      </c>
      <c r="P23" s="83" t="s">
        <v>36</v>
      </c>
      <c r="Q23" s="83" t="s">
        <v>37</v>
      </c>
      <c r="R23" s="83" t="s">
        <v>38</v>
      </c>
      <c r="S23" s="76"/>
    </row>
    <row r="24" s="71" customFormat="1" ht="43" customHeight="1" spans="1:19">
      <c r="A24" s="76">
        <v>17</v>
      </c>
      <c r="B24" s="76" t="s">
        <v>99</v>
      </c>
      <c r="C24" s="76" t="s">
        <v>100</v>
      </c>
      <c r="D24" s="76" t="s">
        <v>30</v>
      </c>
      <c r="E24" s="76" t="s">
        <v>74</v>
      </c>
      <c r="F24" s="76" t="s">
        <v>101</v>
      </c>
      <c r="G24" s="77">
        <f t="shared" si="1"/>
        <v>40.77</v>
      </c>
      <c r="H24" s="78"/>
      <c r="I24" s="78"/>
      <c r="J24" s="76">
        <v>40.77</v>
      </c>
      <c r="K24" s="76"/>
      <c r="L24" s="77" t="s">
        <v>33</v>
      </c>
      <c r="M24" s="76" t="s">
        <v>102</v>
      </c>
      <c r="N24" s="76">
        <v>82</v>
      </c>
      <c r="O24" s="83" t="s">
        <v>35</v>
      </c>
      <c r="P24" s="83" t="s">
        <v>36</v>
      </c>
      <c r="Q24" s="83" t="s">
        <v>37</v>
      </c>
      <c r="R24" s="83" t="s">
        <v>38</v>
      </c>
      <c r="S24" s="76"/>
    </row>
    <row r="25" s="71" customFormat="1" ht="43" customHeight="1" spans="1:19">
      <c r="A25" s="76">
        <v>18</v>
      </c>
      <c r="B25" s="76" t="s">
        <v>103</v>
      </c>
      <c r="C25" s="76" t="s">
        <v>104</v>
      </c>
      <c r="D25" s="76" t="s">
        <v>30</v>
      </c>
      <c r="E25" s="76" t="s">
        <v>74</v>
      </c>
      <c r="F25" s="76" t="s">
        <v>105</v>
      </c>
      <c r="G25" s="77">
        <f t="shared" si="1"/>
        <v>19.63</v>
      </c>
      <c r="H25" s="78"/>
      <c r="I25" s="78"/>
      <c r="J25" s="76">
        <v>19.63</v>
      </c>
      <c r="K25" s="76"/>
      <c r="L25" s="77" t="s">
        <v>33</v>
      </c>
      <c r="M25" s="76" t="s">
        <v>106</v>
      </c>
      <c r="N25" s="76">
        <v>27</v>
      </c>
      <c r="O25" s="83" t="s">
        <v>35</v>
      </c>
      <c r="P25" s="83" t="s">
        <v>36</v>
      </c>
      <c r="Q25" s="83" t="s">
        <v>37</v>
      </c>
      <c r="R25" s="83" t="s">
        <v>38</v>
      </c>
      <c r="S25" s="76"/>
    </row>
    <row r="26" s="71" customFormat="1" ht="43" customHeight="1" spans="1:19">
      <c r="A26" s="76">
        <v>19</v>
      </c>
      <c r="B26" s="76" t="s">
        <v>107</v>
      </c>
      <c r="C26" s="76" t="s">
        <v>108</v>
      </c>
      <c r="D26" s="76" t="s">
        <v>30</v>
      </c>
      <c r="E26" s="76" t="s">
        <v>74</v>
      </c>
      <c r="F26" s="76" t="s">
        <v>109</v>
      </c>
      <c r="G26" s="77">
        <f t="shared" si="1"/>
        <v>7.56</v>
      </c>
      <c r="H26" s="78"/>
      <c r="I26" s="78"/>
      <c r="J26" s="78">
        <v>7.56</v>
      </c>
      <c r="K26" s="76"/>
      <c r="L26" s="77" t="s">
        <v>33</v>
      </c>
      <c r="M26" s="76" t="s">
        <v>110</v>
      </c>
      <c r="N26" s="76">
        <v>26</v>
      </c>
      <c r="O26" s="83" t="s">
        <v>35</v>
      </c>
      <c r="P26" s="83" t="s">
        <v>36</v>
      </c>
      <c r="Q26" s="83" t="s">
        <v>37</v>
      </c>
      <c r="R26" s="83" t="s">
        <v>38</v>
      </c>
      <c r="S26" s="76"/>
    </row>
    <row r="27" s="71" customFormat="1" ht="43" customHeight="1" spans="1:19">
      <c r="A27" s="76">
        <v>20</v>
      </c>
      <c r="B27" s="76" t="s">
        <v>111</v>
      </c>
      <c r="C27" s="76" t="s">
        <v>112</v>
      </c>
      <c r="D27" s="76" t="s">
        <v>30</v>
      </c>
      <c r="E27" s="76" t="s">
        <v>74</v>
      </c>
      <c r="F27" s="76" t="s">
        <v>113</v>
      </c>
      <c r="G27" s="77">
        <f t="shared" si="1"/>
        <v>15.1</v>
      </c>
      <c r="H27" s="78"/>
      <c r="I27" s="78"/>
      <c r="J27" s="78">
        <v>15.1</v>
      </c>
      <c r="K27" s="77"/>
      <c r="L27" s="77" t="s">
        <v>33</v>
      </c>
      <c r="M27" s="76" t="s">
        <v>114</v>
      </c>
      <c r="N27" s="76">
        <v>82</v>
      </c>
      <c r="O27" s="83" t="s">
        <v>35</v>
      </c>
      <c r="P27" s="83" t="s">
        <v>36</v>
      </c>
      <c r="Q27" s="83" t="s">
        <v>37</v>
      </c>
      <c r="R27" s="83" t="s">
        <v>38</v>
      </c>
      <c r="S27" s="76"/>
    </row>
    <row r="28" s="71" customFormat="1" ht="43" customHeight="1" spans="1:19">
      <c r="A28" s="76">
        <v>21</v>
      </c>
      <c r="B28" s="76" t="s">
        <v>115</v>
      </c>
      <c r="C28" s="76" t="s">
        <v>52</v>
      </c>
      <c r="D28" s="76" t="s">
        <v>30</v>
      </c>
      <c r="E28" s="76" t="s">
        <v>116</v>
      </c>
      <c r="F28" s="76" t="s">
        <v>117</v>
      </c>
      <c r="G28" s="77">
        <f t="shared" si="1"/>
        <v>45.3</v>
      </c>
      <c r="H28" s="78"/>
      <c r="I28" s="78"/>
      <c r="J28" s="78">
        <v>45.3</v>
      </c>
      <c r="K28" s="77"/>
      <c r="L28" s="77" t="s">
        <v>33</v>
      </c>
      <c r="M28" s="76" t="s">
        <v>118</v>
      </c>
      <c r="N28" s="76">
        <v>154</v>
      </c>
      <c r="O28" s="83" t="s">
        <v>35</v>
      </c>
      <c r="P28" s="83" t="s">
        <v>36</v>
      </c>
      <c r="Q28" s="83" t="s">
        <v>37</v>
      </c>
      <c r="R28" s="83" t="s">
        <v>38</v>
      </c>
      <c r="S28" s="76"/>
    </row>
    <row r="29" s="71" customFormat="1" ht="43" customHeight="1" spans="1:19">
      <c r="A29" s="76">
        <v>22</v>
      </c>
      <c r="B29" s="76" t="s">
        <v>119</v>
      </c>
      <c r="C29" s="76" t="s">
        <v>120</v>
      </c>
      <c r="D29" s="76" t="s">
        <v>121</v>
      </c>
      <c r="E29" s="76" t="s">
        <v>122</v>
      </c>
      <c r="F29" s="76" t="s">
        <v>123</v>
      </c>
      <c r="G29" s="77">
        <f t="shared" si="1"/>
        <v>50.4</v>
      </c>
      <c r="H29" s="78"/>
      <c r="I29" s="78"/>
      <c r="J29" s="78">
        <v>7.8</v>
      </c>
      <c r="K29" s="76">
        <v>42.6</v>
      </c>
      <c r="L29" s="77" t="s">
        <v>33</v>
      </c>
      <c r="M29" s="76" t="s">
        <v>124</v>
      </c>
      <c r="N29" s="76">
        <v>114</v>
      </c>
      <c r="O29" s="83" t="s">
        <v>35</v>
      </c>
      <c r="P29" s="83" t="s">
        <v>36</v>
      </c>
      <c r="Q29" s="83" t="s">
        <v>37</v>
      </c>
      <c r="R29" s="83" t="s">
        <v>38</v>
      </c>
      <c r="S29" s="76"/>
    </row>
    <row r="30" s="71" customFormat="1" ht="43" customHeight="1" spans="1:19">
      <c r="A30" s="76">
        <v>23</v>
      </c>
      <c r="B30" s="76" t="s">
        <v>125</v>
      </c>
      <c r="C30" s="76" t="s">
        <v>126</v>
      </c>
      <c r="D30" s="76" t="s">
        <v>121</v>
      </c>
      <c r="E30" s="76" t="s">
        <v>127</v>
      </c>
      <c r="F30" s="76" t="s">
        <v>128</v>
      </c>
      <c r="G30" s="77">
        <f t="shared" si="1"/>
        <v>25.2</v>
      </c>
      <c r="H30" s="78"/>
      <c r="I30" s="78"/>
      <c r="J30" s="78"/>
      <c r="K30" s="76">
        <v>25.2</v>
      </c>
      <c r="L30" s="77" t="s">
        <v>33</v>
      </c>
      <c r="M30" s="76" t="s">
        <v>129</v>
      </c>
      <c r="N30" s="76">
        <v>226</v>
      </c>
      <c r="O30" s="83" t="s">
        <v>35</v>
      </c>
      <c r="P30" s="83" t="s">
        <v>36</v>
      </c>
      <c r="Q30" s="83" t="s">
        <v>37</v>
      </c>
      <c r="R30" s="83" t="s">
        <v>38</v>
      </c>
      <c r="S30" s="76"/>
    </row>
    <row r="31" s="71" customFormat="1" ht="180" customHeight="1" spans="1:19">
      <c r="A31" s="76">
        <v>24</v>
      </c>
      <c r="B31" s="80" t="s">
        <v>130</v>
      </c>
      <c r="C31" s="80" t="s">
        <v>131</v>
      </c>
      <c r="D31" s="76"/>
      <c r="E31" s="76" t="s">
        <v>132</v>
      </c>
      <c r="F31" s="80"/>
      <c r="G31" s="77">
        <f t="shared" si="1"/>
        <v>448.22</v>
      </c>
      <c r="H31" s="78"/>
      <c r="I31" s="78">
        <v>448.22</v>
      </c>
      <c r="J31" s="78"/>
      <c r="K31" s="77"/>
      <c r="L31" s="77" t="s">
        <v>33</v>
      </c>
      <c r="M31" s="76" t="s">
        <v>133</v>
      </c>
      <c r="N31" s="76">
        <v>36900</v>
      </c>
      <c r="O31" s="83" t="s">
        <v>35</v>
      </c>
      <c r="P31" s="83" t="s">
        <v>36</v>
      </c>
      <c r="Q31" s="83" t="s">
        <v>37</v>
      </c>
      <c r="R31" s="83" t="s">
        <v>38</v>
      </c>
      <c r="S31" s="76"/>
    </row>
    <row r="32" s="69" customFormat="1" ht="27" customHeight="1" spans="1:19">
      <c r="A32" s="7"/>
      <c r="B32" s="29" t="s">
        <v>134</v>
      </c>
      <c r="C32" s="30"/>
      <c r="D32" s="30"/>
      <c r="E32" s="30"/>
      <c r="F32" s="31"/>
      <c r="G32" s="9">
        <f t="shared" si="1"/>
        <v>586.99</v>
      </c>
      <c r="H32" s="77"/>
      <c r="I32" s="77">
        <v>431.78</v>
      </c>
      <c r="J32" s="77">
        <v>92</v>
      </c>
      <c r="K32" s="77">
        <v>63.21</v>
      </c>
      <c r="L32" s="7"/>
      <c r="M32" s="7"/>
      <c r="N32" s="49"/>
      <c r="O32" s="50"/>
      <c r="P32" s="50"/>
      <c r="Q32" s="87"/>
      <c r="R32" s="87"/>
      <c r="S32" s="7"/>
    </row>
    <row r="33" s="71" customFormat="1" ht="181" customHeight="1" spans="1:19">
      <c r="A33" s="76">
        <v>25</v>
      </c>
      <c r="B33" s="76" t="s">
        <v>135</v>
      </c>
      <c r="C33" s="76" t="s">
        <v>136</v>
      </c>
      <c r="D33" s="76"/>
      <c r="E33" s="76" t="s">
        <v>137</v>
      </c>
      <c r="F33" s="76"/>
      <c r="G33" s="77">
        <f t="shared" si="1"/>
        <v>586.99</v>
      </c>
      <c r="H33" s="77"/>
      <c r="I33" s="77">
        <v>431.78</v>
      </c>
      <c r="J33" s="77">
        <v>92</v>
      </c>
      <c r="K33" s="77">
        <v>63.21</v>
      </c>
      <c r="L33" s="76" t="s">
        <v>138</v>
      </c>
      <c r="M33" s="76" t="s">
        <v>139</v>
      </c>
      <c r="N33" s="84">
        <v>51349</v>
      </c>
      <c r="O33" s="85" t="s">
        <v>140</v>
      </c>
      <c r="P33" s="85" t="s">
        <v>141</v>
      </c>
      <c r="Q33" s="88" t="s">
        <v>142</v>
      </c>
      <c r="R33" s="88" t="s">
        <v>143</v>
      </c>
      <c r="S33" s="76"/>
    </row>
    <row r="34" s="70" customFormat="1" ht="51.95" customHeight="1"/>
  </sheetData>
  <mergeCells count="12">
    <mergeCell ref="A1:B1"/>
    <mergeCell ref="A2:S2"/>
    <mergeCell ref="Q3:S3"/>
    <mergeCell ref="E4:F4"/>
    <mergeCell ref="G4:K4"/>
    <mergeCell ref="O4:R4"/>
    <mergeCell ref="A6:F6"/>
    <mergeCell ref="A7:F7"/>
    <mergeCell ref="B32:F32"/>
    <mergeCell ref="A4:A5"/>
    <mergeCell ref="B4:B5"/>
    <mergeCell ref="D4:D5"/>
  </mergeCells>
  <printOptions horizontalCentered="1" verticalCentered="1"/>
  <pageMargins left="0" right="0" top="0.31" bottom="0.2" header="0.5" footer="0.5"/>
  <pageSetup paperSize="9" orientation="landscape" useFirstPageNumber="1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"/>
  <sheetViews>
    <sheetView topLeftCell="A4" workbookViewId="0">
      <selection activeCell="J9" sqref="J9"/>
    </sheetView>
  </sheetViews>
  <sheetFormatPr defaultColWidth="8.88333333333333" defaultRowHeight="13.5"/>
  <cols>
    <col min="1" max="1" width="4.88333333333333" customWidth="1"/>
    <col min="2" max="2" width="4.75" customWidth="1"/>
    <col min="3" max="3" width="17.25" customWidth="1"/>
    <col min="4" max="4" width="5.5" customWidth="1"/>
    <col min="5" max="5" width="5" customWidth="1"/>
    <col min="6" max="6" width="10.8833333333333" customWidth="1"/>
    <col min="7" max="8" width="9.5" customWidth="1"/>
    <col min="9" max="9" width="10.1333333333333" customWidth="1"/>
    <col min="10" max="10" width="9.5" customWidth="1"/>
    <col min="11" max="11" width="5.88333333333333" customWidth="1"/>
    <col min="12" max="12" width="19" customWidth="1"/>
    <col min="13" max="13" width="6.5" customWidth="1"/>
    <col min="14" max="14" width="8.25" customWidth="1"/>
    <col min="15" max="15" width="5.63333333333333" customWidth="1"/>
    <col min="16" max="16" width="5.25" customWidth="1"/>
    <col min="17" max="17" width="6" customWidth="1"/>
    <col min="18" max="18" width="3.75" customWidth="1"/>
  </cols>
  <sheetData>
    <row r="1" ht="33.75" spans="1:18">
      <c r="A1" s="3" t="s">
        <v>144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3"/>
      <c r="Q1" s="3"/>
      <c r="R1" s="3"/>
    </row>
    <row r="2" ht="15.75" customHeight="1" spans="1:18">
      <c r="A2" s="4"/>
      <c r="B2" s="5"/>
      <c r="C2" s="6"/>
      <c r="D2" s="5"/>
      <c r="E2" s="5"/>
      <c r="F2" s="5"/>
      <c r="G2" s="5"/>
      <c r="H2" s="5"/>
      <c r="I2" s="5"/>
      <c r="J2" s="5"/>
      <c r="K2" s="5"/>
      <c r="L2" s="44"/>
      <c r="M2" s="45"/>
      <c r="N2" s="46"/>
      <c r="O2" s="47"/>
      <c r="P2" s="48" t="s">
        <v>2</v>
      </c>
      <c r="Q2" s="48"/>
      <c r="R2" s="48"/>
    </row>
    <row r="3" ht="50.25" customHeight="1" spans="1:18">
      <c r="A3" s="7" t="s">
        <v>3</v>
      </c>
      <c r="B3" s="7" t="s">
        <v>4</v>
      </c>
      <c r="C3" s="7" t="s">
        <v>5</v>
      </c>
      <c r="D3" s="7" t="s">
        <v>7</v>
      </c>
      <c r="E3" s="7"/>
      <c r="F3" s="7" t="s">
        <v>8</v>
      </c>
      <c r="G3" s="7"/>
      <c r="H3" s="7"/>
      <c r="I3" s="7"/>
      <c r="J3" s="7"/>
      <c r="K3" s="7" t="s">
        <v>9</v>
      </c>
      <c r="L3" s="7" t="s">
        <v>10</v>
      </c>
      <c r="M3" s="49" t="s">
        <v>11</v>
      </c>
      <c r="N3" s="50" t="s">
        <v>12</v>
      </c>
      <c r="O3" s="50"/>
      <c r="P3" s="50"/>
      <c r="Q3" s="50"/>
      <c r="R3" s="7" t="s">
        <v>13</v>
      </c>
    </row>
    <row r="4" ht="34.5" customHeight="1" spans="1:18">
      <c r="A4" s="7"/>
      <c r="B4" s="7"/>
      <c r="C4" s="7" t="s">
        <v>14</v>
      </c>
      <c r="D4" s="7" t="s">
        <v>15</v>
      </c>
      <c r="E4" s="7" t="s">
        <v>16</v>
      </c>
      <c r="F4" s="7" t="s">
        <v>17</v>
      </c>
      <c r="G4" s="7" t="s">
        <v>18</v>
      </c>
      <c r="H4" s="7" t="s">
        <v>19</v>
      </c>
      <c r="I4" s="7" t="s">
        <v>20</v>
      </c>
      <c r="J4" s="7" t="s">
        <v>21</v>
      </c>
      <c r="K4" s="7"/>
      <c r="L4" s="10"/>
      <c r="M4" s="49"/>
      <c r="N4" s="50" t="s">
        <v>22</v>
      </c>
      <c r="O4" s="50" t="s">
        <v>23</v>
      </c>
      <c r="P4" s="50" t="s">
        <v>24</v>
      </c>
      <c r="Q4" s="50" t="s">
        <v>25</v>
      </c>
      <c r="R4" s="7"/>
    </row>
    <row r="5" ht="26.1" customHeight="1" spans="1:18">
      <c r="A5" s="7" t="s">
        <v>26</v>
      </c>
      <c r="B5" s="7"/>
      <c r="C5" s="7"/>
      <c r="D5" s="7"/>
      <c r="E5" s="7"/>
      <c r="F5" s="8">
        <f>F6+F14+F22</f>
        <v>16673.61</v>
      </c>
      <c r="G5" s="9">
        <f>SUM(G6,G14,G22)</f>
        <v>5936</v>
      </c>
      <c r="H5" s="9">
        <f>SUM(H6,H14,H22)</f>
        <v>5512.14</v>
      </c>
      <c r="I5" s="9">
        <f>SUM(I6,I14,I22)</f>
        <v>1824.9</v>
      </c>
      <c r="J5" s="9">
        <f>SUM(J6,J14,J22)</f>
        <v>3400.57</v>
      </c>
      <c r="K5" s="8"/>
      <c r="L5" s="51"/>
      <c r="M5" s="52"/>
      <c r="N5" s="53"/>
      <c r="O5" s="53"/>
      <c r="P5" s="53"/>
      <c r="Q5" s="53"/>
      <c r="R5" s="36"/>
    </row>
    <row r="6" ht="27" customHeight="1" spans="1:18">
      <c r="A6" s="7" t="s">
        <v>27</v>
      </c>
      <c r="B6" s="10"/>
      <c r="C6" s="7"/>
      <c r="D6" s="7"/>
      <c r="E6" s="10"/>
      <c r="F6" s="9">
        <f t="shared" ref="F6:F13" si="0">G6+H6+I6+J6</f>
        <v>12405.96</v>
      </c>
      <c r="G6" s="9">
        <f>SUM(G7:G13)</f>
        <v>3821.37</v>
      </c>
      <c r="H6" s="9">
        <f>SUM(H8:H13)</f>
        <v>5512.14</v>
      </c>
      <c r="I6" s="9">
        <f>SUM(I8:I13)</f>
        <v>1671.88</v>
      </c>
      <c r="J6" s="9">
        <f>SUM(J8:J13)</f>
        <v>1400.57</v>
      </c>
      <c r="K6" s="9"/>
      <c r="L6" s="51"/>
      <c r="M6" s="52"/>
      <c r="N6" s="53"/>
      <c r="O6" s="53"/>
      <c r="P6" s="53"/>
      <c r="Q6" s="53"/>
      <c r="R6" s="36"/>
    </row>
    <row r="7" s="1" customFormat="1" ht="132" spans="1:18">
      <c r="A7" s="11" t="s">
        <v>145</v>
      </c>
      <c r="B7" s="12"/>
      <c r="C7" s="13" t="s">
        <v>146</v>
      </c>
      <c r="D7" s="14" t="s">
        <v>147</v>
      </c>
      <c r="E7" s="14" t="s">
        <v>148</v>
      </c>
      <c r="F7" s="15">
        <f t="shared" si="0"/>
        <v>2835.04</v>
      </c>
      <c r="G7" s="15">
        <v>2835.04</v>
      </c>
      <c r="H7" s="15"/>
      <c r="I7" s="15"/>
      <c r="J7" s="15"/>
      <c r="K7" s="18" t="s">
        <v>149</v>
      </c>
      <c r="L7" s="54" t="s">
        <v>150</v>
      </c>
      <c r="M7" s="55">
        <v>12862</v>
      </c>
      <c r="N7" s="56" t="s">
        <v>151</v>
      </c>
      <c r="O7" s="56" t="s">
        <v>152</v>
      </c>
      <c r="P7" s="56" t="s">
        <v>153</v>
      </c>
      <c r="Q7" s="56" t="s">
        <v>154</v>
      </c>
      <c r="R7" s="36"/>
    </row>
    <row r="8" ht="91.5" customHeight="1" spans="1:18">
      <c r="A8" s="11" t="s">
        <v>155</v>
      </c>
      <c r="B8" s="12"/>
      <c r="C8" s="13" t="s">
        <v>156</v>
      </c>
      <c r="D8" s="14" t="s">
        <v>157</v>
      </c>
      <c r="E8" s="16" t="s">
        <v>158</v>
      </c>
      <c r="F8" s="15">
        <f t="shared" si="0"/>
        <v>5204.52</v>
      </c>
      <c r="G8" s="17"/>
      <c r="H8" s="15">
        <v>3908.14</v>
      </c>
      <c r="I8" s="15">
        <v>475.55</v>
      </c>
      <c r="J8" s="15">
        <v>820.83</v>
      </c>
      <c r="K8" s="36" t="s">
        <v>159</v>
      </c>
      <c r="L8" s="36" t="s">
        <v>160</v>
      </c>
      <c r="M8" s="57">
        <v>6299</v>
      </c>
      <c r="N8" s="56" t="s">
        <v>161</v>
      </c>
      <c r="O8" s="56" t="s">
        <v>162</v>
      </c>
      <c r="P8" s="56" t="s">
        <v>154</v>
      </c>
      <c r="Q8" s="62" t="s">
        <v>163</v>
      </c>
      <c r="R8" s="36"/>
    </row>
    <row r="9" ht="95.25" customHeight="1" spans="1:18">
      <c r="A9" s="11" t="s">
        <v>164</v>
      </c>
      <c r="B9" s="12"/>
      <c r="C9" s="13" t="s">
        <v>165</v>
      </c>
      <c r="D9" s="14" t="s">
        <v>166</v>
      </c>
      <c r="E9" s="14" t="s">
        <v>167</v>
      </c>
      <c r="F9" s="18">
        <f t="shared" si="0"/>
        <v>900.33</v>
      </c>
      <c r="G9" s="19">
        <v>900.33</v>
      </c>
      <c r="H9" s="20"/>
      <c r="I9" s="18"/>
      <c r="J9" s="18"/>
      <c r="K9" s="18" t="s">
        <v>33</v>
      </c>
      <c r="L9" s="58" t="s">
        <v>168</v>
      </c>
      <c r="M9" s="36">
        <v>14444</v>
      </c>
      <c r="N9" s="56" t="s">
        <v>169</v>
      </c>
      <c r="O9" s="56" t="s">
        <v>170</v>
      </c>
      <c r="P9" s="56" t="s">
        <v>171</v>
      </c>
      <c r="Q9" s="56" t="s">
        <v>172</v>
      </c>
      <c r="R9" s="36"/>
    </row>
    <row r="10" ht="96" spans="1:18">
      <c r="A10" s="11" t="s">
        <v>173</v>
      </c>
      <c r="B10" s="12"/>
      <c r="C10" s="13" t="s">
        <v>174</v>
      </c>
      <c r="D10" s="14" t="s">
        <v>175</v>
      </c>
      <c r="E10" s="14" t="s">
        <v>176</v>
      </c>
      <c r="F10" s="18">
        <f t="shared" si="0"/>
        <v>86</v>
      </c>
      <c r="G10" s="21">
        <v>86</v>
      </c>
      <c r="H10" s="22"/>
      <c r="I10" s="22"/>
      <c r="J10" s="18"/>
      <c r="K10" s="18" t="s">
        <v>33</v>
      </c>
      <c r="L10" s="58" t="s">
        <v>177</v>
      </c>
      <c r="M10" s="36">
        <v>621</v>
      </c>
      <c r="N10" s="56" t="s">
        <v>169</v>
      </c>
      <c r="O10" s="56" t="s">
        <v>170</v>
      </c>
      <c r="P10" s="56" t="s">
        <v>171</v>
      </c>
      <c r="Q10" s="56" t="s">
        <v>172</v>
      </c>
      <c r="R10" s="36"/>
    </row>
    <row r="11" ht="105.95" customHeight="1" spans="1:18">
      <c r="A11" s="11" t="s">
        <v>178</v>
      </c>
      <c r="B11" s="12"/>
      <c r="C11" s="13" t="s">
        <v>179</v>
      </c>
      <c r="D11" s="14" t="s">
        <v>180</v>
      </c>
      <c r="E11" s="14" t="s">
        <v>181</v>
      </c>
      <c r="F11" s="15">
        <f t="shared" si="0"/>
        <v>2800.33</v>
      </c>
      <c r="G11" s="23"/>
      <c r="H11" s="24">
        <v>1604</v>
      </c>
      <c r="I11" s="23">
        <v>1196.33</v>
      </c>
      <c r="J11" s="18"/>
      <c r="K11" s="18" t="s">
        <v>182</v>
      </c>
      <c r="L11" s="57" t="s">
        <v>183</v>
      </c>
      <c r="M11" s="36">
        <v>4470</v>
      </c>
      <c r="N11" s="56" t="s">
        <v>184</v>
      </c>
      <c r="O11" s="56" t="s">
        <v>185</v>
      </c>
      <c r="P11" s="56" t="s">
        <v>163</v>
      </c>
      <c r="Q11" s="56" t="s">
        <v>186</v>
      </c>
      <c r="R11" s="36"/>
    </row>
    <row r="12" ht="99.95" customHeight="1" spans="1:18">
      <c r="A12" s="11" t="s">
        <v>187</v>
      </c>
      <c r="B12" s="12"/>
      <c r="C12" s="14" t="s">
        <v>188</v>
      </c>
      <c r="D12" s="14" t="s">
        <v>189</v>
      </c>
      <c r="E12" s="14" t="s">
        <v>190</v>
      </c>
      <c r="F12" s="15">
        <f t="shared" si="0"/>
        <v>579.74</v>
      </c>
      <c r="G12" s="25"/>
      <c r="H12" s="25"/>
      <c r="I12" s="25"/>
      <c r="J12" s="17">
        <v>579.74</v>
      </c>
      <c r="K12" s="18" t="s">
        <v>33</v>
      </c>
      <c r="L12" s="36" t="s">
        <v>191</v>
      </c>
      <c r="M12" s="36">
        <v>3641</v>
      </c>
      <c r="N12" s="56" t="s">
        <v>184</v>
      </c>
      <c r="O12" s="56" t="s">
        <v>185</v>
      </c>
      <c r="P12" s="56" t="s">
        <v>163</v>
      </c>
      <c r="Q12" s="56" t="s">
        <v>186</v>
      </c>
      <c r="R12" s="36"/>
    </row>
    <row r="13" ht="84" spans="1:18">
      <c r="A13" s="26" t="s">
        <v>192</v>
      </c>
      <c r="B13" s="27"/>
      <c r="C13" s="28" t="s">
        <v>131</v>
      </c>
      <c r="D13" s="28" t="s">
        <v>193</v>
      </c>
      <c r="E13" s="28"/>
      <c r="F13" s="18">
        <f t="shared" si="0"/>
        <v>0</v>
      </c>
      <c r="G13" s="22"/>
      <c r="H13" s="25"/>
      <c r="I13" s="25">
        <v>0</v>
      </c>
      <c r="J13" s="15"/>
      <c r="K13" s="18" t="s">
        <v>33</v>
      </c>
      <c r="L13" s="58" t="s">
        <v>194</v>
      </c>
      <c r="M13" s="36">
        <v>36900</v>
      </c>
      <c r="N13" s="56" t="s">
        <v>184</v>
      </c>
      <c r="O13" s="56" t="s">
        <v>185</v>
      </c>
      <c r="P13" s="56" t="s">
        <v>163</v>
      </c>
      <c r="Q13" s="56" t="s">
        <v>186</v>
      </c>
      <c r="R13" s="36"/>
    </row>
    <row r="14" ht="27.95" customHeight="1" spans="1:18">
      <c r="A14" s="29" t="s">
        <v>195</v>
      </c>
      <c r="B14" s="30"/>
      <c r="C14" s="30"/>
      <c r="D14" s="30"/>
      <c r="E14" s="31"/>
      <c r="F14" s="18">
        <f>G14+H14+J14+I14</f>
        <v>2267.65</v>
      </c>
      <c r="G14" s="9">
        <f>SUM(G15:G23)</f>
        <v>2114.63</v>
      </c>
      <c r="H14" s="9">
        <f>SUM(H15:H23)</f>
        <v>0</v>
      </c>
      <c r="I14" s="9">
        <f>SUM(I15:I23)</f>
        <v>153.02</v>
      </c>
      <c r="J14" s="9">
        <f>SUM(J15:J19)</f>
        <v>0</v>
      </c>
      <c r="K14" s="7"/>
      <c r="L14" s="10"/>
      <c r="M14" s="49"/>
      <c r="N14" s="53"/>
      <c r="O14" s="53"/>
      <c r="P14" s="53"/>
      <c r="Q14" s="53"/>
      <c r="R14" s="7"/>
    </row>
    <row r="15" ht="60" spans="1:18">
      <c r="A15" s="32" t="s">
        <v>196</v>
      </c>
      <c r="B15" s="32"/>
      <c r="C15" s="32" t="s">
        <v>197</v>
      </c>
      <c r="D15" s="32"/>
      <c r="E15" s="32"/>
      <c r="F15" s="18">
        <f t="shared" ref="F15:F23" si="1">G15+H15+I15+J15</f>
        <v>1186.62</v>
      </c>
      <c r="G15" s="33">
        <v>1186.62</v>
      </c>
      <c r="H15" s="33"/>
      <c r="I15" s="33"/>
      <c r="J15" s="33"/>
      <c r="K15" s="32" t="s">
        <v>198</v>
      </c>
      <c r="L15" s="59" t="s">
        <v>199</v>
      </c>
      <c r="M15" s="60" t="s">
        <v>200</v>
      </c>
      <c r="N15" s="60" t="s">
        <v>201</v>
      </c>
      <c r="O15" s="60" t="s">
        <v>201</v>
      </c>
      <c r="P15" s="56" t="s">
        <v>202</v>
      </c>
      <c r="Q15" s="56" t="s">
        <v>203</v>
      </c>
      <c r="R15" s="32"/>
    </row>
    <row r="16" ht="60" spans="1:18">
      <c r="A16" s="34" t="s">
        <v>204</v>
      </c>
      <c r="B16" s="35"/>
      <c r="C16" s="36" t="s">
        <v>205</v>
      </c>
      <c r="D16" s="36"/>
      <c r="E16" s="34"/>
      <c r="F16" s="18">
        <f t="shared" si="1"/>
        <v>60</v>
      </c>
      <c r="G16" s="18">
        <v>60</v>
      </c>
      <c r="H16" s="18"/>
      <c r="I16" s="18"/>
      <c r="J16" s="18"/>
      <c r="K16" s="34" t="s">
        <v>149</v>
      </c>
      <c r="L16" s="34" t="s">
        <v>206</v>
      </c>
      <c r="M16" s="60" t="s">
        <v>207</v>
      </c>
      <c r="N16" s="61" t="s">
        <v>208</v>
      </c>
      <c r="O16" s="62" t="s">
        <v>141</v>
      </c>
      <c r="P16" s="62" t="s">
        <v>142</v>
      </c>
      <c r="Q16" s="62" t="s">
        <v>142</v>
      </c>
      <c r="R16" s="36"/>
    </row>
    <row r="17" ht="60" spans="1:18">
      <c r="A17" s="36" t="s">
        <v>209</v>
      </c>
      <c r="B17" s="36"/>
      <c r="C17" s="36" t="s">
        <v>210</v>
      </c>
      <c r="D17" s="36"/>
      <c r="E17" s="36"/>
      <c r="F17" s="18">
        <f t="shared" si="1"/>
        <v>234</v>
      </c>
      <c r="G17" s="18">
        <v>234</v>
      </c>
      <c r="H17" s="18"/>
      <c r="I17" s="18"/>
      <c r="J17" s="18"/>
      <c r="K17" s="36" t="s">
        <v>149</v>
      </c>
      <c r="L17" s="36" t="s">
        <v>211</v>
      </c>
      <c r="M17" s="60" t="s">
        <v>212</v>
      </c>
      <c r="N17" s="61" t="s">
        <v>208</v>
      </c>
      <c r="O17" s="61" t="s">
        <v>213</v>
      </c>
      <c r="P17" s="62" t="s">
        <v>214</v>
      </c>
      <c r="Q17" s="62" t="s">
        <v>215</v>
      </c>
      <c r="R17" s="36"/>
    </row>
    <row r="18" ht="48" spans="1:18">
      <c r="A18" s="32" t="s">
        <v>216</v>
      </c>
      <c r="B18" s="37"/>
      <c r="C18" s="36" t="s">
        <v>217</v>
      </c>
      <c r="D18" s="36"/>
      <c r="E18" s="32"/>
      <c r="F18" s="18">
        <f t="shared" si="1"/>
        <v>68</v>
      </c>
      <c r="G18" s="18">
        <v>68</v>
      </c>
      <c r="H18" s="33"/>
      <c r="I18" s="18"/>
      <c r="J18" s="18"/>
      <c r="K18" s="32" t="s">
        <v>218</v>
      </c>
      <c r="L18" s="36" t="s">
        <v>219</v>
      </c>
      <c r="M18" s="60" t="s">
        <v>220</v>
      </c>
      <c r="N18" s="61" t="s">
        <v>208</v>
      </c>
      <c r="O18" s="62" t="s">
        <v>221</v>
      </c>
      <c r="P18" s="62" t="s">
        <v>161</v>
      </c>
      <c r="Q18" s="67" t="s">
        <v>222</v>
      </c>
      <c r="R18" s="36"/>
    </row>
    <row r="19" ht="99.95" customHeight="1" spans="1:18">
      <c r="A19" s="36" t="s">
        <v>223</v>
      </c>
      <c r="B19" s="36"/>
      <c r="C19" s="36" t="s">
        <v>224</v>
      </c>
      <c r="D19" s="36"/>
      <c r="E19" s="36"/>
      <c r="F19" s="18">
        <f t="shared" si="1"/>
        <v>210</v>
      </c>
      <c r="G19" s="18">
        <v>210</v>
      </c>
      <c r="H19" s="18"/>
      <c r="I19" s="18"/>
      <c r="J19" s="18"/>
      <c r="K19" s="36" t="s">
        <v>149</v>
      </c>
      <c r="L19" s="36" t="s">
        <v>211</v>
      </c>
      <c r="M19" s="60">
        <v>1275</v>
      </c>
      <c r="N19" s="61" t="s">
        <v>208</v>
      </c>
      <c r="O19" s="61" t="s">
        <v>141</v>
      </c>
      <c r="P19" s="62" t="s">
        <v>151</v>
      </c>
      <c r="Q19" s="62" t="s">
        <v>225</v>
      </c>
      <c r="R19" s="36"/>
    </row>
    <row r="20" ht="53" customHeight="1" spans="1:18">
      <c r="A20" s="17" t="s">
        <v>226</v>
      </c>
      <c r="B20" s="17"/>
      <c r="C20" s="17" t="s">
        <v>227</v>
      </c>
      <c r="D20" s="36"/>
      <c r="E20" s="36"/>
      <c r="F20" s="18">
        <f t="shared" si="1"/>
        <v>46</v>
      </c>
      <c r="G20" s="18"/>
      <c r="H20" s="18"/>
      <c r="I20" s="18">
        <v>46</v>
      </c>
      <c r="J20" s="18"/>
      <c r="K20" s="36"/>
      <c r="L20" s="17" t="s">
        <v>228</v>
      </c>
      <c r="M20" s="63">
        <v>2772</v>
      </c>
      <c r="N20" s="64" t="s">
        <v>208</v>
      </c>
      <c r="O20" s="64" t="s">
        <v>162</v>
      </c>
      <c r="P20" s="65" t="s">
        <v>229</v>
      </c>
      <c r="Q20" s="65" t="s">
        <v>38</v>
      </c>
      <c r="R20" s="36"/>
    </row>
    <row r="21" ht="48" spans="1:18">
      <c r="A21" s="17" t="s">
        <v>230</v>
      </c>
      <c r="B21" s="17"/>
      <c r="C21" s="17" t="s">
        <v>231</v>
      </c>
      <c r="D21" s="17"/>
      <c r="E21" s="17"/>
      <c r="F21" s="15">
        <f t="shared" si="1"/>
        <v>463.03</v>
      </c>
      <c r="G21" s="15">
        <v>356.01</v>
      </c>
      <c r="H21" s="15"/>
      <c r="I21" s="15">
        <v>107.02</v>
      </c>
      <c r="J21" s="15"/>
      <c r="K21" s="17" t="s">
        <v>232</v>
      </c>
      <c r="L21" s="17" t="s">
        <v>233</v>
      </c>
      <c r="M21" s="63">
        <v>708</v>
      </c>
      <c r="N21" s="64" t="s">
        <v>208</v>
      </c>
      <c r="O21" s="64" t="s">
        <v>162</v>
      </c>
      <c r="P21" s="65" t="s">
        <v>234</v>
      </c>
      <c r="Q21" s="65" t="s">
        <v>235</v>
      </c>
      <c r="R21" s="36"/>
    </row>
    <row r="22" s="2" customFormat="1" ht="21.75" customHeight="1" spans="1:18">
      <c r="A22" s="38" t="s">
        <v>236</v>
      </c>
      <c r="B22" s="39"/>
      <c r="C22" s="39"/>
      <c r="D22" s="39"/>
      <c r="E22" s="40"/>
      <c r="F22" s="41">
        <f t="shared" si="1"/>
        <v>2000</v>
      </c>
      <c r="G22" s="9"/>
      <c r="H22" s="9"/>
      <c r="I22" s="9"/>
      <c r="J22" s="9">
        <v>2000</v>
      </c>
      <c r="K22" s="7"/>
      <c r="L22" s="7"/>
      <c r="M22" s="49"/>
      <c r="N22" s="53"/>
      <c r="O22" s="53"/>
      <c r="P22" s="66"/>
      <c r="Q22" s="66"/>
      <c r="R22" s="7"/>
    </row>
    <row r="23" s="2" customFormat="1" ht="84" spans="1:18">
      <c r="A23" s="11" t="s">
        <v>237</v>
      </c>
      <c r="B23" s="42"/>
      <c r="C23" s="36" t="s">
        <v>238</v>
      </c>
      <c r="D23" s="36" t="s">
        <v>137</v>
      </c>
      <c r="E23" s="36"/>
      <c r="F23" s="18">
        <f t="shared" si="1"/>
        <v>2000</v>
      </c>
      <c r="G23" s="18"/>
      <c r="H23" s="18"/>
      <c r="I23" s="18"/>
      <c r="J23" s="18">
        <v>2000</v>
      </c>
      <c r="K23" s="36" t="s">
        <v>138</v>
      </c>
      <c r="L23" s="36"/>
      <c r="M23" s="60">
        <v>51349</v>
      </c>
      <c r="N23" s="61"/>
      <c r="O23" s="61" t="s">
        <v>141</v>
      </c>
      <c r="P23" s="62" t="s">
        <v>142</v>
      </c>
      <c r="Q23" s="62" t="s">
        <v>143</v>
      </c>
      <c r="R23" s="36"/>
    </row>
  </sheetData>
  <mergeCells count="27">
    <mergeCell ref="A1:R1"/>
    <mergeCell ref="P2:R2"/>
    <mergeCell ref="D3:E3"/>
    <mergeCell ref="F3:J3"/>
    <mergeCell ref="N3:Q3"/>
    <mergeCell ref="A5:E5"/>
    <mergeCell ref="A6:E6"/>
    <mergeCell ref="A7:B7"/>
    <mergeCell ref="A8:B8"/>
    <mergeCell ref="A9:B9"/>
    <mergeCell ref="A10:B10"/>
    <mergeCell ref="A11:B11"/>
    <mergeCell ref="A12:B12"/>
    <mergeCell ref="A13:B13"/>
    <mergeCell ref="A14:E14"/>
    <mergeCell ref="A15:B15"/>
    <mergeCell ref="C15:E15"/>
    <mergeCell ref="A16:B16"/>
    <mergeCell ref="A17:B17"/>
    <mergeCell ref="A18:B18"/>
    <mergeCell ref="A19:B19"/>
    <mergeCell ref="A20:B20"/>
    <mergeCell ref="A21:B21"/>
    <mergeCell ref="A22:E22"/>
    <mergeCell ref="A23:B23"/>
    <mergeCell ref="A3:A4"/>
    <mergeCell ref="B3:B4"/>
  </mergeCells>
  <printOptions horizontalCentered="1"/>
  <pageMargins left="0.17" right="0.17" top="0.25" bottom="0" header="0.11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2019-04-08T03:31:00Z</dcterms:created>
  <cp:lastPrinted>2019-08-02T01:42:00Z</cp:lastPrinted>
  <dcterms:modified xsi:type="dcterms:W3CDTF">2021-06-07T02:05:04Z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FDBA3DCA7BBD432E9086A3A880C25DB9</vt:lpwstr>
  </property>
</Properties>
</file>